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datki bieżące stan 03.09.10" sheetId="1" r:id="rId1"/>
  </sheets>
  <definedNames>
    <definedName name="_xlnm.Print_Area" localSheetId="0">'wydatki bieżące stan 03.09.10'!$B$1:$K$67</definedName>
  </definedNames>
  <calcPr fullCalcOnLoad="1"/>
</workbook>
</file>

<file path=xl/sharedStrings.xml><?xml version="1.0" encoding="utf-8"?>
<sst xmlns="http://schemas.openxmlformats.org/spreadsheetml/2006/main" count="134" uniqueCount="96">
  <si>
    <t xml:space="preserve"> Symbol</t>
  </si>
  <si>
    <t>W y s z c z e g ó l n i e n i e</t>
  </si>
  <si>
    <t xml:space="preserve">         - remonty nawierzchni bitumicznych </t>
  </si>
  <si>
    <t xml:space="preserve">         - remonty chodników </t>
  </si>
  <si>
    <t xml:space="preserve"> - malowanie farbą chlorokauczukową, akrylową,  montaż i wymiana znaków drogowych, słupków, barier zabezpieczających,szyn kierunkowych, progów zwalniających</t>
  </si>
  <si>
    <t xml:space="preserve">  3. Bieżące utrzymanie dróg na terenie miasta Szczecina w zakresie oznakowania poziomego.</t>
  </si>
  <si>
    <t xml:space="preserve">  5. Remonty i utrzymanie obiektów inżynierskich. </t>
  </si>
  <si>
    <t>-</t>
  </si>
  <si>
    <r>
      <t xml:space="preserve">opracowanie projektu budowy parkingu dla potrzeb ITD., w ciągu </t>
    </r>
    <r>
      <rPr>
        <b/>
        <i/>
        <sz val="11"/>
        <rFont val="Arial CE"/>
        <family val="2"/>
      </rPr>
      <t xml:space="preserve">ul. Szosa Stargardzka </t>
    </r>
    <r>
      <rPr>
        <i/>
        <sz val="11"/>
        <rFont val="Arial CE"/>
        <family val="2"/>
      </rPr>
      <t>w Szczecinie</t>
    </r>
  </si>
  <si>
    <r>
      <t xml:space="preserve">opracowanie aktualizacji dokumentacji projektowej -  przebudowy </t>
    </r>
    <r>
      <rPr>
        <b/>
        <i/>
        <sz val="11"/>
        <rFont val="Arial CE"/>
        <family val="2"/>
      </rPr>
      <t xml:space="preserve">ul. Łukasińskiego </t>
    </r>
    <r>
      <rPr>
        <i/>
        <sz val="11"/>
        <rFont val="Arial CE"/>
        <family val="2"/>
      </rPr>
      <t xml:space="preserve">oraz dokumentacji oświetlenia ulicznego </t>
    </r>
    <r>
      <rPr>
        <b/>
        <i/>
        <sz val="11"/>
        <rFont val="Arial CE"/>
        <family val="2"/>
      </rPr>
      <t>od ul. Topolowej do ul. Brackiej</t>
    </r>
  </si>
  <si>
    <r>
      <t xml:space="preserve">opracowanie dokumentacji projektowej obejmującej koncepcję przebudowy skrzyżowania </t>
    </r>
    <r>
      <rPr>
        <b/>
        <i/>
        <sz val="11"/>
        <rFont val="Arial CE"/>
        <family val="2"/>
      </rPr>
      <t>ulic Szerokiej i Żołnierskiej</t>
    </r>
  </si>
  <si>
    <r>
      <t xml:space="preserve">zamówienie na wykonanie rozszerzenia opracowania  dokumentacji projektowej obejmującej koncepcję przebudowy skrzyżowania </t>
    </r>
    <r>
      <rPr>
        <b/>
        <i/>
        <sz val="11"/>
        <rFont val="Arial CE"/>
        <family val="2"/>
      </rPr>
      <t>ulic Szerokiej  i Żołnierskiej</t>
    </r>
  </si>
  <si>
    <r>
      <t xml:space="preserve">opracowanie dokumentacji projektowej obejmującej koncepcję przebudowy skrzyżowania </t>
    </r>
    <r>
      <rPr>
        <b/>
        <i/>
        <sz val="11"/>
        <rFont val="Arial CE"/>
        <family val="2"/>
      </rPr>
      <t>ulic Goleniowskiej i Lubczyńskiej</t>
    </r>
  </si>
  <si>
    <r>
      <t xml:space="preserve">opracowanie dokumentacji projektowej obejmującej projekt budowlany i wykonawczy remontu </t>
    </r>
    <r>
      <rPr>
        <b/>
        <i/>
        <sz val="11"/>
        <rFont val="Arial CE"/>
        <family val="2"/>
      </rPr>
      <t>ulicy Smoczej</t>
    </r>
  </si>
  <si>
    <r>
      <t xml:space="preserve">wykonanie dokumentacji technicznej na remont wiaduktu nad torami PKP w ciągu </t>
    </r>
    <r>
      <rPr>
        <b/>
        <i/>
        <sz val="11"/>
        <rFont val="Arial CE"/>
        <family val="2"/>
      </rPr>
      <t>ul. Krasińskiego</t>
    </r>
  </si>
  <si>
    <t xml:space="preserve">            - dzierżawa części teletech. kanalizacji kabl. dla potrzeb sygn. świetlnej,</t>
  </si>
  <si>
    <t xml:space="preserve">            - dostawa energii do sygnalizacji śwetlnej   ul. Chmielewskiego </t>
  </si>
  <si>
    <t xml:space="preserve">            - udostępnienie gruntu na przeprowadzenie kabla energetycznego pod torami kolejowymi - okresowe zajęcie terenu</t>
  </si>
  <si>
    <t>WYDATKI BIEŻĄCE</t>
  </si>
  <si>
    <t xml:space="preserve">drogi powiatowe </t>
  </si>
  <si>
    <t>drogi gminne</t>
  </si>
  <si>
    <t xml:space="preserve">         - remonty cząstkowe nawierzchni bitumicznych i innych poprzez uzupełnianie ubytków w jezdniach (dziury) </t>
  </si>
  <si>
    <t xml:space="preserve">razem </t>
  </si>
  <si>
    <t>plan harmonogramu wykonania</t>
  </si>
  <si>
    <t xml:space="preserve">Razem: </t>
  </si>
  <si>
    <r>
      <t xml:space="preserve">projekt budowy akomodacyjnej sygnalizacji świetlnej na przejściu dla pieszych i przejeździe dla rowerzystów przez </t>
    </r>
    <r>
      <rPr>
        <b/>
        <i/>
        <sz val="11"/>
        <rFont val="Arial CE"/>
        <family val="0"/>
      </rPr>
      <t xml:space="preserve">ul. Przestrzenną </t>
    </r>
    <r>
      <rPr>
        <i/>
        <sz val="11"/>
        <rFont val="Arial CE"/>
        <family val="2"/>
      </rPr>
      <t xml:space="preserve">w rejonie skrzyżowania z ul. Eskadrową </t>
    </r>
  </si>
  <si>
    <r>
      <t xml:space="preserve">projekt budowy zatoki autobusowej w ciągu </t>
    </r>
    <r>
      <rPr>
        <b/>
        <i/>
        <sz val="11"/>
        <rFont val="Arial CE"/>
        <family val="0"/>
      </rPr>
      <t xml:space="preserve">ul. Rymarskiej </t>
    </r>
    <r>
      <rPr>
        <i/>
        <sz val="11"/>
        <rFont val="Arial CE"/>
        <family val="2"/>
      </rPr>
      <t>na odcinku pomiędzy ul. Wrzosową a węzłem autostrady A-6</t>
    </r>
  </si>
  <si>
    <r>
      <t xml:space="preserve">opracowanie projektu budowy </t>
    </r>
    <r>
      <rPr>
        <b/>
        <i/>
        <sz val="11"/>
        <rFont val="Arial CE"/>
        <family val="0"/>
      </rPr>
      <t>ulic Biała, Aluminiowa, Planty</t>
    </r>
  </si>
  <si>
    <r>
      <t xml:space="preserve">projekt przebudowy </t>
    </r>
    <r>
      <rPr>
        <b/>
        <i/>
        <sz val="11"/>
        <rFont val="Arial CE"/>
        <family val="0"/>
      </rPr>
      <t xml:space="preserve">ul. Kuśnierskiej </t>
    </r>
  </si>
  <si>
    <r>
      <t xml:space="preserve">opracowanie projektu budowlano - wykonawczego remontu, rozbudowy murów oporowych M1,M2,M3 na </t>
    </r>
    <r>
      <rPr>
        <b/>
        <i/>
        <sz val="11"/>
        <rFont val="Arial CE"/>
        <family val="0"/>
      </rPr>
      <t>ul. Robotniczej</t>
    </r>
  </si>
  <si>
    <r>
      <t xml:space="preserve">projekt budowlany i wykonawczy miejsc postojowych wraz z chodnikiem w ciągu </t>
    </r>
    <r>
      <rPr>
        <b/>
        <i/>
        <sz val="11"/>
        <rFont val="Arial CE"/>
        <family val="0"/>
      </rPr>
      <t>ul. Grudziądzkiej</t>
    </r>
    <r>
      <rPr>
        <i/>
        <sz val="11"/>
        <rFont val="Arial CE"/>
        <family val="2"/>
      </rPr>
      <t xml:space="preserve"> po obu stronach</t>
    </r>
  </si>
  <si>
    <r>
      <t>projekt zabudowowy istniejącego rowu melioracyjnego przydrożnego, z warstwami konstrukcyjnymi na poszerzeniu jezdni</t>
    </r>
    <r>
      <rPr>
        <b/>
        <i/>
        <sz val="11"/>
        <rFont val="Arial CE"/>
        <family val="0"/>
      </rPr>
      <t xml:space="preserve"> ul. Wroniej</t>
    </r>
  </si>
  <si>
    <t>wg potrzeb</t>
  </si>
  <si>
    <t>realizacja w ciągu roku</t>
  </si>
  <si>
    <t xml:space="preserve">  7. Wykonanie przeglądów 5 - cio- letnich dla obiektów mostowych </t>
  </si>
  <si>
    <t>X</t>
  </si>
  <si>
    <t xml:space="preserve">realizacja II półrocze 2010 r. </t>
  </si>
  <si>
    <t>ZADANIA  ZDiTM NA ROK 2010</t>
  </si>
  <si>
    <t>kwoty w zł</t>
  </si>
  <si>
    <t xml:space="preserve">- 20% na zadania uzupełniające dot. wykonania oznakowania poziomego ulic miasta Szczecina </t>
  </si>
  <si>
    <t>- 50% na zadania uzupełniające dot. bieżącego utrzymania dróg na terenie miasta Szczecina w zakresie oznakowania pionowego</t>
  </si>
  <si>
    <t>- 50% na zadania uzupełniające dot. konserwacji i bieżącego utrzymania sygnalizacji świetlnych oraz urządzeń sygnalizacji ostrzegawczej i nawigacyjnej na mostach</t>
  </si>
  <si>
    <t>- 50% na zadania uzupełniające dot. bieżącego utrzymania dróg w zakresie robót nawierzchniowych na terenie miasta Szczecina</t>
  </si>
  <si>
    <t>Zarząd Dróg i Transportu Miejskiego</t>
  </si>
  <si>
    <r>
      <t xml:space="preserve">dokumentacja - przebudowa skrzyżowania </t>
    </r>
    <r>
      <rPr>
        <b/>
        <i/>
        <sz val="11"/>
        <rFont val="Arial CE"/>
        <family val="0"/>
      </rPr>
      <t>Parkowa - Swarożyca - Starzyńskiego</t>
    </r>
  </si>
  <si>
    <t xml:space="preserve">projekt wykonawczy remontu chodnika w ciągu ul. Dworskiej na odcinku od Pl.Słowińców do ul. Europejskiej </t>
  </si>
  <si>
    <t xml:space="preserve">wykonanie ekspertyzy technicznej sprawdzającej nośność obiektu i określającej dalszą przydatność do eksploatacji z uwzględnieniem możliwości przejazdu pojazdów SPA KLONOWICA Sp.z o.o. przez wiadukt drogowy w ciągu ul. Wojska Polskiego </t>
  </si>
  <si>
    <t xml:space="preserve">  2. Bieżące utrzymanie dróg na terenie Szczecina  w zakresie oznakowania pionowego, w tym:</t>
  </si>
  <si>
    <t>opracowanie projektu oznakowania obiektów inżynierskich w ciągu drogi krajowej nr 10 i drogi wojewódzkiej nr 115</t>
  </si>
  <si>
    <r>
      <t xml:space="preserve">opracowanie projektu sygnalizacji świetlnej na skrzyżowaniu </t>
    </r>
    <r>
      <rPr>
        <b/>
        <i/>
        <sz val="11"/>
        <rFont val="Arial CE"/>
        <family val="0"/>
      </rPr>
      <t xml:space="preserve">ul. Cukrowej i Do Rajkowa </t>
    </r>
    <r>
      <rPr>
        <i/>
        <sz val="11"/>
        <rFont val="Arial CE"/>
        <family val="2"/>
      </rPr>
      <t>w Szczecinie</t>
    </r>
  </si>
  <si>
    <t xml:space="preserve">  4. Konserwacja i bieżące utrzymanie sygnalizacji świetlnych oraz urządzeń sygnalizacji świetlnej 
      ostrzegawczej i nawigacyjnej na mostach</t>
  </si>
  <si>
    <t xml:space="preserve">       w tym m.in.:</t>
  </si>
  <si>
    <r>
      <rPr>
        <i/>
        <sz val="12"/>
        <rFont val="Arial CE"/>
        <family val="0"/>
      </rPr>
      <t>wg potrzeb</t>
    </r>
    <r>
      <rPr>
        <i/>
        <sz val="14"/>
        <rFont val="Arial CE"/>
        <family val="0"/>
      </rPr>
      <t xml:space="preserve">
</t>
    </r>
    <r>
      <rPr>
        <i/>
        <sz val="10"/>
        <rFont val="Arial CE"/>
        <family val="0"/>
      </rPr>
      <t>realizacja w ciągu roku</t>
    </r>
  </si>
  <si>
    <r>
      <t xml:space="preserve">  6. Kons</t>
    </r>
    <r>
      <rPr>
        <sz val="14"/>
        <rFont val="Arial CE"/>
        <family val="0"/>
      </rPr>
      <t>erwacja instalacji elektrycznej oraz utrzymania instalacji wód opadowych ( przejście 
      podziemne ul. Wyzwolenia -Malczewskiego)</t>
    </r>
  </si>
  <si>
    <r>
      <t xml:space="preserve">w trakcie uzgadniania  warunków odstąpienia od umowy        </t>
    </r>
    <r>
      <rPr>
        <i/>
        <sz val="10"/>
        <color indexed="10"/>
        <rFont val="Arial CE"/>
        <family val="0"/>
      </rPr>
      <t xml:space="preserve"> w realizacji</t>
    </r>
  </si>
  <si>
    <r>
      <t xml:space="preserve">październik 2010 r.             </t>
    </r>
    <r>
      <rPr>
        <i/>
        <sz val="10"/>
        <color indexed="10"/>
        <rFont val="Arial CE"/>
        <family val="0"/>
      </rPr>
      <t xml:space="preserve"> w realizacji</t>
    </r>
  </si>
  <si>
    <t>na żółtym tle zaznaczono zadania wykonane</t>
  </si>
  <si>
    <t xml:space="preserve">  1. Bieżące utrzymanie dróg na terenie miasta Szczecin w zakresie robót nawierzchniowych
      (zamówienie podstawowe i uzupełniające)</t>
  </si>
  <si>
    <t>luty 2010 r. - zadanie wykonane</t>
  </si>
  <si>
    <t xml:space="preserve">maj 2010 r.   - zadanie wykonane                </t>
  </si>
  <si>
    <t>kwiecień 2010 r. - zadanie wykonane</t>
  </si>
  <si>
    <t xml:space="preserve">kwiecień 2010 r. - zadanie wykonane </t>
  </si>
  <si>
    <t>zadanie wykonane</t>
  </si>
  <si>
    <t>projekt wykonawczy remontu nawierzchni jezdni al.. Papieża Jana Pawła II na odcinku od ul. Felczaka w Szczecinie</t>
  </si>
  <si>
    <t>Plan na 2010 r.  (stan na dzień 03.09.2010 r.)</t>
  </si>
  <si>
    <r>
      <t xml:space="preserve">w trakcie uzgodn. w WGKiOŚ   
                                        </t>
    </r>
    <r>
      <rPr>
        <i/>
        <sz val="10"/>
        <color indexed="10"/>
        <rFont val="Arial CE"/>
        <family val="0"/>
      </rPr>
      <t>w realizacji</t>
    </r>
  </si>
  <si>
    <r>
      <t xml:space="preserve">w trakcie uzgodnienia warunków ugody
                                       </t>
    </r>
    <r>
      <rPr>
        <i/>
        <sz val="10"/>
        <color indexed="10"/>
        <rFont val="Arial CE"/>
        <family val="0"/>
      </rPr>
      <t>w realizacji</t>
    </r>
  </si>
  <si>
    <r>
      <t xml:space="preserve">grudzień 2010 r.   </t>
    </r>
    <r>
      <rPr>
        <i/>
        <sz val="10"/>
        <color indexed="10"/>
        <rFont val="Arial CE"/>
        <family val="0"/>
      </rPr>
      <t xml:space="preserve">              w realizacji </t>
    </r>
  </si>
  <si>
    <t>marzec  2010 r. - zadanie wykonane</t>
  </si>
  <si>
    <t xml:space="preserve">  8.Dokumentacje, projekty, koncepcje:</t>
  </si>
  <si>
    <t xml:space="preserve"> 9. Budowa sygnalizacji świetlnej na skrzyżowaniu ulic Cukrowa - Droga Do Rajkowa</t>
  </si>
  <si>
    <t xml:space="preserve">10. Pozostałe zadania </t>
  </si>
  <si>
    <t>11. Opłata za wody opadowe z powierzchni dróg</t>
  </si>
  <si>
    <t>12. Plac składowy materiałów drogowych</t>
  </si>
  <si>
    <t>13. Plac składowy materiałów  drogowych i mostowych - świadczenie usług składowania i dzierżawy 
      terenu</t>
  </si>
  <si>
    <t>14. Świadczenie usług składowania - branża drogowa i mostowa</t>
  </si>
  <si>
    <t xml:space="preserve">15. Oczyszczanie i segregacja  materiałów kamiennych-drogowych znajdujących się na terenie 
      placu depozytowego </t>
  </si>
  <si>
    <t>16. Badania laboratoryjne</t>
  </si>
  <si>
    <t>17. Prowadzenie monitoringu efektów realizacji zadań poprawy bezpieczeństwa ruchu drogowego 
      na Rondzie Rotmistrza W. Pileckiego</t>
  </si>
  <si>
    <t xml:space="preserve">18. Budowa wpustu deszczowego na ul. Wiejskiej </t>
  </si>
  <si>
    <t>19. Kopie map zasadniczych, wypisy i wyrysy z ewidencji gruntów, mapy wersji elektronicznej, 
      informacje geodezyjne</t>
  </si>
  <si>
    <t>21. Inne</t>
  </si>
  <si>
    <t>do 31.12.2010</t>
  </si>
  <si>
    <r>
      <t xml:space="preserve">grudzień 2010 r.                  </t>
    </r>
    <r>
      <rPr>
        <i/>
        <sz val="10"/>
        <color indexed="10"/>
        <rFont val="Arial CE"/>
        <family val="0"/>
      </rPr>
      <t>w realizacji</t>
    </r>
  </si>
  <si>
    <r>
      <t xml:space="preserve">wrzesień 2010 r.                 </t>
    </r>
    <r>
      <rPr>
        <i/>
        <sz val="10"/>
        <color indexed="10"/>
        <rFont val="Arial CE"/>
        <family val="0"/>
      </rPr>
      <t>w realizacji</t>
    </r>
  </si>
  <si>
    <r>
      <t xml:space="preserve">grudzień 2010 r.    </t>
    </r>
    <r>
      <rPr>
        <i/>
        <sz val="10"/>
        <color indexed="10"/>
        <rFont val="Arial CE"/>
        <family val="0"/>
      </rPr>
      <t xml:space="preserve">              w realizacji</t>
    </r>
  </si>
  <si>
    <r>
      <t xml:space="preserve">październik - listopad 2010 r. </t>
    </r>
    <r>
      <rPr>
        <i/>
        <sz val="10"/>
        <color indexed="10"/>
        <rFont val="Arial CE"/>
        <family val="0"/>
      </rPr>
      <t>w r</t>
    </r>
    <r>
      <rPr>
        <i/>
        <sz val="10"/>
        <color indexed="10"/>
        <rFont val="Arial CE"/>
        <family val="0"/>
      </rPr>
      <t>ealizacji</t>
    </r>
  </si>
  <si>
    <r>
      <t xml:space="preserve">grudzień 2010 r.              </t>
    </r>
    <r>
      <rPr>
        <i/>
        <sz val="10"/>
        <color indexed="10"/>
        <rFont val="Arial CE"/>
        <family val="0"/>
      </rPr>
      <t>w realizacji</t>
    </r>
  </si>
  <si>
    <r>
      <t xml:space="preserve">grudzień 2010 r.            </t>
    </r>
    <r>
      <rPr>
        <i/>
        <sz val="10"/>
        <color indexed="10"/>
        <rFont val="Arial CE"/>
        <family val="0"/>
      </rPr>
      <t xml:space="preserve">  w   realizacji </t>
    </r>
  </si>
  <si>
    <t>07.12.2010 r.</t>
  </si>
  <si>
    <r>
      <t xml:space="preserve">grudzień 2010 r.       </t>
    </r>
    <r>
      <rPr>
        <i/>
        <sz val="10"/>
        <color indexed="10"/>
        <rFont val="Arial CE"/>
        <family val="0"/>
      </rPr>
      <t>zadanie w realizaji</t>
    </r>
  </si>
  <si>
    <t>zadanie planowane do realizacji  w 2010 r.(do 31 grudnia 2010 r.)</t>
  </si>
  <si>
    <r>
      <t xml:space="preserve">wrzesień 2010 r.   </t>
    </r>
    <r>
      <rPr>
        <i/>
        <sz val="10"/>
        <color indexed="10"/>
        <rFont val="Arial CE"/>
        <family val="0"/>
      </rPr>
      <t xml:space="preserve">              w realizacji </t>
    </r>
  </si>
  <si>
    <t>20. Budowa akomodacyjnej skoordynowanej sygnalizacji świetlnej na skrzyżowaniu ulic Autostrada Poznańska - Granitowa oraz Granitowa-Marmurowa w Szczecinie</t>
  </si>
  <si>
    <t>wrzesień 2010 r. - zadanie wyk.</t>
  </si>
  <si>
    <t>"Inne"- w tym środki na zwiększenie wartości zamówień, inne zadania i zamówienia uzupełniające: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</si>
</sst>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_-* #,##0\ _z_ł_-;\-* #,##0\ _z_ł_-;_-* &quot;-&quot;??\ _z_ł_-;_-@_-"/>
    <numFmt numFmtId="166" formatCode="#,##0.0"/>
    <numFmt numFmtId="167" formatCode="#,##0\ _z_ł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7.9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4"/>
      <name val="Arial CE"/>
      <family val="0"/>
    </font>
    <font>
      <i/>
      <sz val="12"/>
      <name val="Arial CE"/>
      <family val="0"/>
    </font>
    <font>
      <sz val="10"/>
      <name val="Arial CE"/>
      <family val="2"/>
    </font>
    <font>
      <b/>
      <sz val="18"/>
      <name val="Arial CE"/>
      <family val="0"/>
    </font>
    <font>
      <b/>
      <sz val="18"/>
      <color indexed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0"/>
    </font>
    <font>
      <i/>
      <sz val="10"/>
      <color indexed="10"/>
      <name val="Arial CE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>
        <color indexed="63"/>
      </top>
      <bottom style="double"/>
    </border>
    <border>
      <left style="thin"/>
      <right>
        <color indexed="63"/>
      </right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52" applyFont="1">
      <alignment/>
      <protection/>
    </xf>
    <xf numFmtId="0" fontId="5" fillId="0" borderId="0" xfId="52" applyFont="1" applyBorder="1" applyAlignment="1">
      <alignment horizontal="left"/>
      <protection/>
    </xf>
    <xf numFmtId="0" fontId="2" fillId="0" borderId="0" xfId="52" applyFont="1" applyBorder="1">
      <alignment/>
      <protection/>
    </xf>
    <xf numFmtId="0" fontId="4" fillId="0" borderId="0" xfId="52" applyFont="1" applyAlignment="1">
      <alignment horizontal="left"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horizontal="left"/>
      <protection/>
    </xf>
    <xf numFmtId="0" fontId="11" fillId="0" borderId="0" xfId="52" applyFont="1" applyAlignment="1">
      <alignment horizontal="left"/>
      <protection/>
    </xf>
    <xf numFmtId="0" fontId="4" fillId="0" borderId="0" xfId="52" applyFont="1" applyAlignment="1">
      <alignment horizontal="left" vertical="center"/>
      <protection/>
    </xf>
    <xf numFmtId="0" fontId="13" fillId="0" borderId="0" xfId="52" applyFont="1" applyAlignment="1">
      <alignment horizontal="left" vertical="center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Continuous"/>
      <protection/>
    </xf>
    <xf numFmtId="0" fontId="2" fillId="0" borderId="0" xfId="52" applyFont="1" applyBorder="1" applyAlignment="1">
      <alignment horizontal="centerContinuous"/>
      <protection/>
    </xf>
    <xf numFmtId="0" fontId="3" fillId="0" borderId="0" xfId="52" applyFont="1" applyBorder="1" applyAlignment="1">
      <alignment horizontal="left" vertical="top"/>
      <protection/>
    </xf>
    <xf numFmtId="0" fontId="3" fillId="0" borderId="0" xfId="52" applyFont="1" applyBorder="1">
      <alignment/>
      <protection/>
    </xf>
    <xf numFmtId="0" fontId="2" fillId="0" borderId="0" xfId="52" applyFont="1" applyBorder="1" applyAlignment="1">
      <alignment/>
      <protection/>
    </xf>
    <xf numFmtId="0" fontId="7" fillId="0" borderId="0" xfId="52" applyFont="1" applyBorder="1" applyAlignment="1">
      <alignment horizontal="centerContinuous"/>
      <protection/>
    </xf>
    <xf numFmtId="3" fontId="3" fillId="0" borderId="0" xfId="52" applyNumberFormat="1" applyFont="1" applyFill="1" applyAlignment="1">
      <alignment horizontal="right"/>
      <protection/>
    </xf>
    <xf numFmtId="3" fontId="3" fillId="0" borderId="0" xfId="52" applyNumberFormat="1" applyFont="1" applyAlignment="1">
      <alignment horizontal="right"/>
      <protection/>
    </xf>
    <xf numFmtId="0" fontId="2" fillId="0" borderId="0" xfId="52" applyFont="1" applyFill="1" applyAlignment="1">
      <alignment horizontal="right"/>
      <protection/>
    </xf>
    <xf numFmtId="3" fontId="3" fillId="0" borderId="0" xfId="52" applyNumberFormat="1" applyFont="1" applyFill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Alignment="1">
      <alignment/>
      <protection/>
    </xf>
    <xf numFmtId="0" fontId="2" fillId="0" borderId="0" xfId="52" applyFont="1" applyFill="1" applyBorder="1" applyAlignment="1">
      <alignment horizontal="right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vertical="center"/>
      <protection/>
    </xf>
    <xf numFmtId="0" fontId="4" fillId="0" borderId="13" xfId="52" applyFont="1" applyFill="1" applyBorder="1" applyAlignment="1">
      <alignment vertical="center"/>
      <protection/>
    </xf>
    <xf numFmtId="164" fontId="2" fillId="0" borderId="0" xfId="52" applyNumberFormat="1" applyFont="1" applyBorder="1" applyAlignment="1" applyProtection="1">
      <alignment horizontal="right" wrapText="1"/>
      <protection/>
    </xf>
    <xf numFmtId="0" fontId="3" fillId="0" borderId="1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right" wrapText="1"/>
      <protection/>
    </xf>
    <xf numFmtId="3" fontId="2" fillId="0" borderId="0" xfId="52" applyNumberFormat="1" applyFont="1" applyBorder="1" applyAlignment="1">
      <alignment horizontal="right" wrapText="1"/>
      <protection/>
    </xf>
    <xf numFmtId="0" fontId="2" fillId="0" borderId="0" xfId="52" applyFont="1" applyAlignment="1">
      <alignment horizontal="right" wrapText="1"/>
      <protection/>
    </xf>
    <xf numFmtId="0" fontId="3" fillId="0" borderId="0" xfId="52" applyFont="1" applyBorder="1" applyAlignment="1">
      <alignment horizontal="right" wrapText="1"/>
      <protection/>
    </xf>
    <xf numFmtId="164" fontId="3" fillId="0" borderId="0" xfId="52" applyNumberFormat="1" applyFont="1" applyBorder="1" applyAlignment="1" applyProtection="1">
      <alignment horizontal="right" wrapText="1"/>
      <protection/>
    </xf>
    <xf numFmtId="3" fontId="7" fillId="0" borderId="0" xfId="52" applyNumberFormat="1" applyFont="1" applyBorder="1" applyAlignment="1">
      <alignment horizontal="right" wrapText="1"/>
      <protection/>
    </xf>
    <xf numFmtId="0" fontId="11" fillId="0" borderId="0" xfId="52" applyFont="1">
      <alignment/>
      <protection/>
    </xf>
    <xf numFmtId="0" fontId="4" fillId="0" borderId="0" xfId="52" applyFont="1" applyBorder="1" applyAlignment="1">
      <alignment horizontal="left" vertical="center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 wrapText="1"/>
      <protection/>
    </xf>
    <xf numFmtId="164" fontId="6" fillId="0" borderId="14" xfId="52" applyNumberFormat="1" applyFont="1" applyFill="1" applyBorder="1" applyAlignment="1" applyProtection="1">
      <alignment horizontal="right" vertical="center" wrapText="1"/>
      <protection/>
    </xf>
    <xf numFmtId="3" fontId="4" fillId="0" borderId="0" xfId="52" applyNumberFormat="1" applyFont="1" applyBorder="1" applyAlignment="1">
      <alignment horizontal="right" wrapText="1"/>
      <protection/>
    </xf>
    <xf numFmtId="3" fontId="4" fillId="0" borderId="0" xfId="52" applyNumberFormat="1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right"/>
      <protection/>
    </xf>
    <xf numFmtId="0" fontId="11" fillId="0" borderId="0" xfId="52" applyFont="1" applyBorder="1" applyAlignment="1">
      <alignment horizontal="left" vertical="center"/>
      <protection/>
    </xf>
    <xf numFmtId="0" fontId="2" fillId="0" borderId="15" xfId="52" applyFont="1" applyBorder="1">
      <alignment/>
      <protection/>
    </xf>
    <xf numFmtId="0" fontId="8" fillId="0" borderId="16" xfId="52" applyFont="1" applyBorder="1" applyAlignment="1">
      <alignment horizontal="left"/>
      <protection/>
    </xf>
    <xf numFmtId="0" fontId="4" fillId="0" borderId="17" xfId="52" applyFont="1" applyBorder="1" applyAlignment="1">
      <alignment horizontal="left" vertical="center"/>
      <protection/>
    </xf>
    <xf numFmtId="0" fontId="4" fillId="0" borderId="18" xfId="52" applyFont="1" applyBorder="1" applyAlignment="1">
      <alignment horizontal="left" vertical="center"/>
      <protection/>
    </xf>
    <xf numFmtId="0" fontId="10" fillId="0" borderId="17" xfId="52" applyFont="1" applyBorder="1" applyAlignment="1" quotePrefix="1">
      <alignment horizontal="right" vertical="center"/>
      <protection/>
    </xf>
    <xf numFmtId="0" fontId="8" fillId="0" borderId="0" xfId="52" applyFont="1" applyBorder="1" applyAlignment="1">
      <alignment horizontal="left" vertical="center" wrapText="1"/>
      <protection/>
    </xf>
    <xf numFmtId="0" fontId="8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/>
      <protection/>
    </xf>
    <xf numFmtId="0" fontId="2" fillId="0" borderId="20" xfId="52" applyFont="1" applyFill="1" applyBorder="1" applyAlignment="1">
      <alignment vertical="center"/>
      <protection/>
    </xf>
    <xf numFmtId="0" fontId="2" fillId="0" borderId="20" xfId="52" applyFont="1" applyFill="1" applyBorder="1" applyAlignment="1">
      <alignment horizontal="right" vertical="center" wrapText="1"/>
      <protection/>
    </xf>
    <xf numFmtId="3" fontId="3" fillId="0" borderId="20" xfId="52" applyNumberFormat="1" applyFont="1" applyFill="1" applyBorder="1" applyAlignment="1">
      <alignment horizontal="right" vertical="center"/>
      <protection/>
    </xf>
    <xf numFmtId="0" fontId="2" fillId="0" borderId="20" xfId="52" applyFont="1" applyFill="1" applyBorder="1" applyAlignment="1">
      <alignment horizontal="right" vertical="center"/>
      <protection/>
    </xf>
    <xf numFmtId="164" fontId="2" fillId="0" borderId="0" xfId="52" applyNumberFormat="1" applyFont="1" applyAlignment="1">
      <alignment horizontal="right" wrapText="1"/>
      <protection/>
    </xf>
    <xf numFmtId="164" fontId="6" fillId="0" borderId="14" xfId="52" applyNumberFormat="1" applyFont="1" applyBorder="1" applyAlignment="1" applyProtection="1">
      <alignment horizontal="right" vertical="center" wrapText="1"/>
      <protection/>
    </xf>
    <xf numFmtId="164" fontId="4" fillId="0" borderId="21" xfId="52" applyNumberFormat="1" applyFont="1" applyFill="1" applyBorder="1" applyAlignment="1" applyProtection="1">
      <alignment horizontal="right" vertical="center" wrapText="1"/>
      <protection/>
    </xf>
    <xf numFmtId="164" fontId="4" fillId="0" borderId="21" xfId="52" applyNumberFormat="1" applyFont="1" applyFill="1" applyBorder="1" applyAlignment="1">
      <alignment horizontal="right" vertical="center"/>
      <protection/>
    </xf>
    <xf numFmtId="164" fontId="17" fillId="0" borderId="21" xfId="52" applyNumberFormat="1" applyFont="1" applyFill="1" applyBorder="1" applyAlignment="1" applyProtection="1">
      <alignment horizontal="right" vertical="center" wrapText="1"/>
      <protection/>
    </xf>
    <xf numFmtId="164" fontId="17" fillId="0" borderId="21" xfId="52" applyNumberFormat="1" applyFont="1" applyFill="1" applyBorder="1" applyAlignment="1">
      <alignment horizontal="right" vertical="center"/>
      <protection/>
    </xf>
    <xf numFmtId="164" fontId="9" fillId="0" borderId="21" xfId="52" applyNumberFormat="1" applyFont="1" applyFill="1" applyBorder="1" applyAlignment="1" applyProtection="1">
      <alignment horizontal="right" vertical="center" wrapText="1"/>
      <protection/>
    </xf>
    <xf numFmtId="0" fontId="8" fillId="0" borderId="21" xfId="52" applyFont="1" applyFill="1" applyBorder="1" applyAlignment="1">
      <alignment horizontal="right" vertical="center"/>
      <protection/>
    </xf>
    <xf numFmtId="3" fontId="8" fillId="0" borderId="22" xfId="52" applyNumberFormat="1" applyFont="1" applyFill="1" applyBorder="1" applyAlignment="1" applyProtection="1">
      <alignment horizontal="right" vertical="center" wrapText="1"/>
      <protection/>
    </xf>
    <xf numFmtId="3" fontId="9" fillId="0" borderId="23" xfId="52" applyNumberFormat="1" applyFont="1" applyFill="1" applyBorder="1" applyAlignment="1">
      <alignment horizontal="right" vertical="center"/>
      <protection/>
    </xf>
    <xf numFmtId="0" fontId="8" fillId="0" borderId="22" xfId="52" applyFont="1" applyFill="1" applyBorder="1" applyAlignment="1">
      <alignment horizontal="right" vertical="center"/>
      <protection/>
    </xf>
    <xf numFmtId="3" fontId="4" fillId="0" borderId="21" xfId="52" applyNumberFormat="1" applyFont="1" applyFill="1" applyBorder="1" applyAlignment="1" applyProtection="1">
      <alignment horizontal="right" vertical="center" wrapText="1"/>
      <protection/>
    </xf>
    <xf numFmtId="3" fontId="4" fillId="0" borderId="21" xfId="52" applyNumberFormat="1" applyFont="1" applyFill="1" applyBorder="1" applyAlignment="1">
      <alignment horizontal="right" vertical="center"/>
      <protection/>
    </xf>
    <xf numFmtId="3" fontId="4" fillId="0" borderId="21" xfId="52" applyNumberFormat="1" applyFont="1" applyFill="1" applyBorder="1" applyAlignment="1">
      <alignment horizontal="right" vertical="center" wrapText="1"/>
      <protection/>
    </xf>
    <xf numFmtId="3" fontId="4" fillId="0" borderId="14" xfId="52" applyNumberFormat="1" applyFont="1" applyFill="1" applyBorder="1" applyAlignment="1">
      <alignment horizontal="right" vertical="center" wrapText="1"/>
      <protection/>
    </xf>
    <xf numFmtId="3" fontId="7" fillId="0" borderId="24" xfId="52" applyNumberFormat="1" applyFont="1" applyFill="1" applyBorder="1" applyAlignment="1">
      <alignment horizontal="right" vertical="center"/>
      <protection/>
    </xf>
    <xf numFmtId="3" fontId="4" fillId="0" borderId="14" xfId="52" applyNumberFormat="1" applyFont="1" applyFill="1" applyBorder="1" applyAlignment="1">
      <alignment horizontal="right" vertical="center"/>
      <protection/>
    </xf>
    <xf numFmtId="3" fontId="4" fillId="0" borderId="14" xfId="44" applyNumberFormat="1" applyFont="1" applyBorder="1" applyAlignment="1">
      <alignment horizontal="right" vertical="center" wrapText="1"/>
    </xf>
    <xf numFmtId="3" fontId="4" fillId="0" borderId="21" xfId="44" applyNumberFormat="1" applyFont="1" applyBorder="1" applyAlignment="1">
      <alignment horizontal="right" vertical="center" wrapText="1"/>
    </xf>
    <xf numFmtId="3" fontId="4" fillId="0" borderId="24" xfId="44" applyNumberFormat="1" applyFont="1" applyBorder="1" applyAlignment="1">
      <alignment horizontal="right" vertical="center" wrapText="1"/>
    </xf>
    <xf numFmtId="165" fontId="18" fillId="0" borderId="14" xfId="44" applyNumberFormat="1" applyFont="1" applyBorder="1" applyAlignment="1" applyProtection="1">
      <alignment horizontal="right" vertical="center" wrapText="1"/>
      <protection/>
    </xf>
    <xf numFmtId="0" fontId="14" fillId="0" borderId="24" xfId="52" applyFont="1" applyFill="1" applyBorder="1" applyAlignment="1">
      <alignment horizontal="right" vertical="center"/>
      <protection/>
    </xf>
    <xf numFmtId="3" fontId="18" fillId="0" borderId="14" xfId="52" applyNumberFormat="1" applyFont="1" applyFill="1" applyBorder="1" applyAlignment="1">
      <alignment horizontal="right" vertical="center"/>
      <protection/>
    </xf>
    <xf numFmtId="3" fontId="18" fillId="0" borderId="21" xfId="44" applyNumberFormat="1" applyFont="1" applyBorder="1" applyAlignment="1">
      <alignment horizontal="right" vertical="center" wrapText="1"/>
    </xf>
    <xf numFmtId="3" fontId="18" fillId="0" borderId="21" xfId="52" applyNumberFormat="1" applyFont="1" applyFill="1" applyBorder="1" applyAlignment="1">
      <alignment horizontal="right" vertical="center"/>
      <protection/>
    </xf>
    <xf numFmtId="3" fontId="18" fillId="0" borderId="14" xfId="44" applyNumberFormat="1" applyFont="1" applyBorder="1" applyAlignment="1">
      <alignment horizontal="right" vertical="center" wrapText="1"/>
    </xf>
    <xf numFmtId="3" fontId="19" fillId="0" borderId="24" xfId="52" applyNumberFormat="1" applyFont="1" applyFill="1" applyBorder="1" applyAlignment="1">
      <alignment horizontal="right" vertical="center"/>
      <protection/>
    </xf>
    <xf numFmtId="3" fontId="18" fillId="0" borderId="24" xfId="52" applyNumberFormat="1" applyFont="1" applyFill="1" applyBorder="1" applyAlignment="1">
      <alignment horizontal="right" vertical="center"/>
      <protection/>
    </xf>
    <xf numFmtId="3" fontId="18" fillId="0" borderId="21" xfId="44" applyNumberFormat="1" applyFont="1" applyBorder="1" applyAlignment="1">
      <alignment horizontal="right" vertical="center" wrapText="1"/>
    </xf>
    <xf numFmtId="3" fontId="18" fillId="0" borderId="17" xfId="52" applyNumberFormat="1" applyFont="1" applyFill="1" applyBorder="1" applyAlignment="1">
      <alignment horizontal="right" vertical="center"/>
      <protection/>
    </xf>
    <xf numFmtId="3" fontId="18" fillId="0" borderId="21" xfId="52" applyNumberFormat="1" applyFont="1" applyBorder="1" applyAlignment="1">
      <alignment horizontal="right" vertical="center" wrapText="1"/>
      <protection/>
    </xf>
    <xf numFmtId="164" fontId="4" fillId="0" borderId="14" xfId="52" applyNumberFormat="1" applyFont="1" applyBorder="1" applyAlignment="1" applyProtection="1">
      <alignment horizontal="right" vertical="center" wrapText="1"/>
      <protection/>
    </xf>
    <xf numFmtId="3" fontId="4" fillId="0" borderId="24" xfId="52" applyNumberFormat="1" applyFont="1" applyFill="1" applyBorder="1" applyAlignment="1">
      <alignment horizontal="right" vertical="center"/>
      <protection/>
    </xf>
    <xf numFmtId="164" fontId="4" fillId="0" borderId="21" xfId="52" applyNumberFormat="1" applyFont="1" applyBorder="1" applyAlignment="1" applyProtection="1">
      <alignment horizontal="right" vertical="center" wrapText="1"/>
      <protection/>
    </xf>
    <xf numFmtId="3" fontId="4" fillId="0" borderId="14" xfId="52" applyNumberFormat="1" applyFont="1" applyFill="1" applyBorder="1" applyAlignment="1">
      <alignment horizontal="right" vertical="center" wrapText="1"/>
      <protection/>
    </xf>
    <xf numFmtId="3" fontId="4" fillId="0" borderId="24" xfId="52" applyNumberFormat="1" applyFont="1" applyFill="1" applyBorder="1" applyAlignment="1">
      <alignment horizontal="right" vertical="center"/>
      <protection/>
    </xf>
    <xf numFmtId="3" fontId="4" fillId="0" borderId="14" xfId="52" applyNumberFormat="1" applyFont="1" applyBorder="1" applyAlignment="1">
      <alignment horizontal="right" vertical="center" wrapText="1"/>
      <protection/>
    </xf>
    <xf numFmtId="0" fontId="10" fillId="0" borderId="17" xfId="52" applyFont="1" applyFill="1" applyBorder="1" applyAlignment="1" quotePrefix="1">
      <alignment horizontal="right" vertical="center"/>
      <protection/>
    </xf>
    <xf numFmtId="0" fontId="8" fillId="33" borderId="24" xfId="52" applyFont="1" applyFill="1" applyBorder="1" applyAlignment="1">
      <alignment horizontal="left" vertical="center"/>
      <protection/>
    </xf>
    <xf numFmtId="0" fontId="8" fillId="33" borderId="24" xfId="52" applyFont="1" applyFill="1" applyBorder="1" applyAlignment="1">
      <alignment horizontal="left" vertical="top" wrapText="1"/>
      <protection/>
    </xf>
    <xf numFmtId="0" fontId="8" fillId="33" borderId="25" xfId="52" applyFont="1" applyFill="1" applyBorder="1" applyAlignment="1">
      <alignment horizontal="left" vertical="top" wrapText="1"/>
      <protection/>
    </xf>
    <xf numFmtId="3" fontId="18" fillId="33" borderId="14" xfId="44" applyNumberFormat="1" applyFont="1" applyFill="1" applyBorder="1" applyAlignment="1">
      <alignment horizontal="right" vertical="center" wrapText="1"/>
    </xf>
    <xf numFmtId="3" fontId="19" fillId="33" borderId="24" xfId="52" applyNumberFormat="1" applyFont="1" applyFill="1" applyBorder="1" applyAlignment="1">
      <alignment horizontal="right" vertical="center"/>
      <protection/>
    </xf>
    <xf numFmtId="3" fontId="18" fillId="33" borderId="14" xfId="52" applyNumberFormat="1" applyFont="1" applyFill="1" applyBorder="1" applyAlignment="1">
      <alignment horizontal="right" vertical="center"/>
      <protection/>
    </xf>
    <xf numFmtId="0" fontId="4" fillId="33" borderId="0" xfId="52" applyFont="1" applyFill="1" applyAlignment="1">
      <alignment horizontal="left" vertical="center"/>
      <protection/>
    </xf>
    <xf numFmtId="3" fontId="4" fillId="33" borderId="14" xfId="52" applyNumberFormat="1" applyFont="1" applyFill="1" applyBorder="1" applyAlignment="1">
      <alignment horizontal="right" vertical="center"/>
      <protection/>
    </xf>
    <xf numFmtId="3" fontId="4" fillId="33" borderId="14" xfId="52" applyNumberFormat="1" applyFont="1" applyFill="1" applyBorder="1" applyAlignment="1">
      <alignment horizontal="right" vertical="center" wrapText="1"/>
      <protection/>
    </xf>
    <xf numFmtId="3" fontId="4" fillId="33" borderId="24" xfId="52" applyNumberFormat="1" applyFont="1" applyFill="1" applyBorder="1" applyAlignment="1">
      <alignment horizontal="right" vertical="center"/>
      <protection/>
    </xf>
    <xf numFmtId="3" fontId="18" fillId="33" borderId="24" xfId="52" applyNumberFormat="1" applyFont="1" applyFill="1" applyBorder="1" applyAlignment="1">
      <alignment horizontal="right" vertical="center"/>
      <protection/>
    </xf>
    <xf numFmtId="0" fontId="10" fillId="0" borderId="17" xfId="52" applyFont="1" applyFill="1" applyBorder="1" applyAlignment="1">
      <alignment horizontal="right" vertical="center"/>
      <protection/>
    </xf>
    <xf numFmtId="164" fontId="4" fillId="0" borderId="0" xfId="52" applyNumberFormat="1" applyFont="1" applyFill="1" applyBorder="1" applyAlignment="1" applyProtection="1">
      <alignment horizontal="right" vertical="center" wrapText="1"/>
      <protection/>
    </xf>
    <xf numFmtId="164" fontId="17" fillId="0" borderId="0" xfId="52" applyNumberFormat="1" applyFont="1" applyFill="1" applyBorder="1" applyAlignment="1" applyProtection="1">
      <alignment horizontal="right" vertical="center" wrapText="1"/>
      <protection/>
    </xf>
    <xf numFmtId="3" fontId="9" fillId="0" borderId="0" xfId="52" applyNumberFormat="1" applyFont="1" applyFill="1" applyBorder="1" applyAlignment="1">
      <alignment horizontal="right" vertical="center"/>
      <protection/>
    </xf>
    <xf numFmtId="3" fontId="7" fillId="0" borderId="0" xfId="52" applyNumberFormat="1" applyFont="1" applyFill="1" applyBorder="1" applyAlignment="1">
      <alignment horizontal="right" vertical="center"/>
      <protection/>
    </xf>
    <xf numFmtId="3" fontId="19" fillId="0" borderId="0" xfId="52" applyNumberFormat="1" applyFont="1" applyFill="1" applyBorder="1" applyAlignment="1">
      <alignment horizontal="right" vertical="center"/>
      <protection/>
    </xf>
    <xf numFmtId="3" fontId="18" fillId="0" borderId="0" xfId="52" applyNumberFormat="1" applyFont="1" applyFill="1" applyBorder="1" applyAlignment="1">
      <alignment horizontal="right" vertical="center"/>
      <protection/>
    </xf>
    <xf numFmtId="3" fontId="20" fillId="0" borderId="0" xfId="52" applyNumberFormat="1" applyFont="1" applyFill="1" applyBorder="1" applyAlignment="1">
      <alignment horizontal="right" vertical="center"/>
      <protection/>
    </xf>
    <xf numFmtId="164" fontId="2" fillId="0" borderId="0" xfId="52" applyNumberFormat="1" applyFont="1">
      <alignment/>
      <protection/>
    </xf>
    <xf numFmtId="164" fontId="4" fillId="0" borderId="0" xfId="52" applyNumberFormat="1" applyFont="1" applyAlignment="1">
      <alignment horizontal="left"/>
      <protection/>
    </xf>
    <xf numFmtId="3" fontId="4" fillId="33" borderId="14" xfId="52" applyNumberFormat="1" applyFont="1" applyFill="1" applyBorder="1" applyAlignment="1">
      <alignment horizontal="right" vertical="center" wrapText="1"/>
      <protection/>
    </xf>
    <xf numFmtId="0" fontId="4" fillId="33" borderId="24" xfId="52" applyFont="1" applyFill="1" applyBorder="1" applyAlignment="1">
      <alignment horizontal="right" vertical="center"/>
      <protection/>
    </xf>
    <xf numFmtId="0" fontId="3" fillId="33" borderId="0" xfId="52" applyFont="1" applyFill="1">
      <alignment/>
      <protection/>
    </xf>
    <xf numFmtId="0" fontId="4" fillId="0" borderId="17" xfId="52" applyFont="1" applyBorder="1" applyAlignment="1">
      <alignment horizontal="left"/>
      <protection/>
    </xf>
    <xf numFmtId="0" fontId="3" fillId="0" borderId="26" xfId="52" applyFont="1" applyBorder="1" applyAlignment="1">
      <alignment horizontal="center" wrapText="1"/>
      <protection/>
    </xf>
    <xf numFmtId="164" fontId="6" fillId="0" borderId="27" xfId="52" applyNumberFormat="1" applyFont="1" applyFill="1" applyBorder="1" applyAlignment="1" applyProtection="1">
      <alignment horizontal="center" vertical="center" wrapText="1"/>
      <protection/>
    </xf>
    <xf numFmtId="0" fontId="13" fillId="0" borderId="17" xfId="52" applyFont="1" applyBorder="1" applyAlignment="1">
      <alignment horizontal="left"/>
      <protection/>
    </xf>
    <xf numFmtId="0" fontId="18" fillId="0" borderId="17" xfId="52" applyFont="1" applyBorder="1" applyAlignment="1">
      <alignment horizontal="left"/>
      <protection/>
    </xf>
    <xf numFmtId="0" fontId="18" fillId="0" borderId="16" xfId="52" applyFont="1" applyBorder="1" applyAlignment="1">
      <alignment horizontal="left"/>
      <protection/>
    </xf>
    <xf numFmtId="0" fontId="12" fillId="0" borderId="27" xfId="52" applyFont="1" applyBorder="1" applyAlignment="1">
      <alignment horizontal="left" wrapText="1"/>
      <protection/>
    </xf>
    <xf numFmtId="0" fontId="12" fillId="0" borderId="16" xfId="52" applyFont="1" applyBorder="1" applyAlignment="1">
      <alignment horizontal="left" wrapText="1"/>
      <protection/>
    </xf>
    <xf numFmtId="0" fontId="12" fillId="0" borderId="17" xfId="52" applyFont="1" applyBorder="1" applyAlignment="1">
      <alignment horizontal="left" wrapText="1"/>
      <protection/>
    </xf>
    <xf numFmtId="0" fontId="18" fillId="0" borderId="19" xfId="52" applyFont="1" applyBorder="1" applyAlignment="1">
      <alignment horizontal="left"/>
      <protection/>
    </xf>
    <xf numFmtId="0" fontId="18" fillId="0" borderId="19" xfId="52" applyFont="1" applyBorder="1" applyAlignment="1">
      <alignment horizontal="center"/>
      <protection/>
    </xf>
    <xf numFmtId="0" fontId="18" fillId="0" borderId="19" xfId="52" applyFont="1" applyBorder="1" applyAlignment="1">
      <alignment horizontal="left" wrapText="1"/>
      <protection/>
    </xf>
    <xf numFmtId="0" fontId="18" fillId="33" borderId="19" xfId="52" applyFont="1" applyFill="1" applyBorder="1" applyAlignment="1">
      <alignment horizontal="left"/>
      <protection/>
    </xf>
    <xf numFmtId="0" fontId="18" fillId="33" borderId="19" xfId="52" applyFont="1" applyFill="1" applyBorder="1" applyAlignment="1">
      <alignment horizontal="left" vertical="center"/>
      <protection/>
    </xf>
    <xf numFmtId="0" fontId="18" fillId="0" borderId="19" xfId="52" applyFont="1" applyBorder="1" applyAlignment="1">
      <alignment horizontal="left" vertical="center"/>
      <protection/>
    </xf>
    <xf numFmtId="0" fontId="18" fillId="0" borderId="19" xfId="52" applyFont="1" applyBorder="1" applyAlignment="1">
      <alignment horizontal="left" vertical="center" wrapText="1"/>
      <protection/>
    </xf>
    <xf numFmtId="0" fontId="18" fillId="0" borderId="27" xfId="52" applyFont="1" applyBorder="1" applyAlignment="1">
      <alignment horizontal="left"/>
      <protection/>
    </xf>
    <xf numFmtId="0" fontId="18" fillId="33" borderId="27" xfId="52" applyFont="1" applyFill="1" applyBorder="1" applyAlignment="1">
      <alignment horizontal="left"/>
      <protection/>
    </xf>
    <xf numFmtId="0" fontId="2" fillId="0" borderId="0" xfId="52" applyFont="1" applyFill="1" applyBorder="1" applyAlignment="1">
      <alignment vertical="center"/>
      <protection/>
    </xf>
    <xf numFmtId="0" fontId="3" fillId="0" borderId="0" xfId="52" applyFont="1" applyBorder="1" applyAlignment="1">
      <alignment horizontal="center" wrapText="1"/>
      <protection/>
    </xf>
    <xf numFmtId="164" fontId="2" fillId="0" borderId="0" xfId="52" applyNumberFormat="1" applyFont="1" applyBorder="1" applyAlignment="1" applyProtection="1">
      <alignment wrapText="1"/>
      <protection/>
    </xf>
    <xf numFmtId="164" fontId="6" fillId="0" borderId="0" xfId="52" applyNumberFormat="1" applyFont="1" applyFill="1" applyBorder="1" applyAlignment="1" applyProtection="1">
      <alignment horizontal="right" vertical="center" wrapText="1"/>
      <protection/>
    </xf>
    <xf numFmtId="164" fontId="4" fillId="0" borderId="0" xfId="52" applyNumberFormat="1" applyFont="1" applyFill="1" applyBorder="1" applyAlignment="1">
      <alignment horizontal="right" vertical="center"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0" fontId="8" fillId="0" borderId="0" xfId="52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right" vertical="center"/>
      <protection/>
    </xf>
    <xf numFmtId="3" fontId="4" fillId="0" borderId="0" xfId="44" applyNumberFormat="1" applyFont="1" applyBorder="1" applyAlignment="1">
      <alignment horizontal="right" vertical="center" wrapText="1"/>
    </xf>
    <xf numFmtId="3" fontId="18" fillId="0" borderId="0" xfId="52" applyNumberFormat="1" applyFont="1" applyFill="1" applyBorder="1" applyAlignment="1">
      <alignment horizontal="right" vertical="center"/>
      <protection/>
    </xf>
    <xf numFmtId="3" fontId="18" fillId="33" borderId="0" xfId="52" applyNumberFormat="1" applyFont="1" applyFill="1" applyBorder="1" applyAlignment="1">
      <alignment horizontal="right" vertical="center"/>
      <protection/>
    </xf>
    <xf numFmtId="3" fontId="4" fillId="33" borderId="0" xfId="52" applyNumberFormat="1" applyFont="1" applyFill="1" applyBorder="1" applyAlignment="1">
      <alignment horizontal="right" vertical="center"/>
      <protection/>
    </xf>
    <xf numFmtId="164" fontId="2" fillId="0" borderId="0" xfId="52" applyNumberFormat="1" applyFont="1" applyAlignment="1">
      <alignment horizontal="right"/>
      <protection/>
    </xf>
    <xf numFmtId="0" fontId="18" fillId="0" borderId="14" xfId="52" applyFont="1" applyBorder="1" applyAlignment="1">
      <alignment horizontal="left"/>
      <protection/>
    </xf>
    <xf numFmtId="0" fontId="12" fillId="0" borderId="14" xfId="52" applyFont="1" applyBorder="1" applyAlignment="1">
      <alignment horizontal="left" wrapText="1"/>
      <protection/>
    </xf>
    <xf numFmtId="0" fontId="21" fillId="0" borderId="19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 vertical="top" wrapText="1"/>
      <protection/>
    </xf>
    <xf numFmtId="0" fontId="1" fillId="0" borderId="0" xfId="52" applyBorder="1" applyAlignment="1">
      <alignment vertical="top" wrapText="1"/>
      <protection/>
    </xf>
    <xf numFmtId="0" fontId="4" fillId="0" borderId="27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25" xfId="52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25" xfId="52" applyFont="1" applyBorder="1" applyAlignment="1">
      <alignment horizontal="left" vertical="center" wrapText="1"/>
      <protection/>
    </xf>
    <xf numFmtId="0" fontId="8" fillId="0" borderId="24" xfId="52" applyFont="1" applyBorder="1" applyAlignment="1">
      <alignment horizontal="left" vertical="center" wrapText="1"/>
      <protection/>
    </xf>
    <xf numFmtId="0" fontId="8" fillId="0" borderId="25" xfId="52" applyFont="1" applyBorder="1" applyAlignment="1">
      <alignment horizontal="left" vertical="center" wrapText="1"/>
      <protection/>
    </xf>
    <xf numFmtId="0" fontId="13" fillId="0" borderId="17" xfId="52" applyFont="1" applyBorder="1" applyAlignment="1">
      <alignment horizontal="left" vertical="center"/>
      <protection/>
    </xf>
    <xf numFmtId="0" fontId="13" fillId="0" borderId="0" xfId="52" applyFont="1" applyBorder="1" applyAlignment="1">
      <alignment horizontal="left" vertical="center"/>
      <protection/>
    </xf>
    <xf numFmtId="0" fontId="13" fillId="0" borderId="18" xfId="52" applyFont="1" applyBorder="1" applyAlignment="1">
      <alignment horizontal="left" vertical="center"/>
      <protection/>
    </xf>
    <xf numFmtId="0" fontId="4" fillId="33" borderId="27" xfId="52" applyFont="1" applyFill="1" applyBorder="1" applyAlignment="1">
      <alignment horizontal="left" vertical="center" wrapText="1" shrinkToFit="1"/>
      <protection/>
    </xf>
    <xf numFmtId="0" fontId="4" fillId="33" borderId="24" xfId="52" applyFont="1" applyFill="1" applyBorder="1" applyAlignment="1">
      <alignment horizontal="left" vertical="center" wrapText="1" shrinkToFit="1"/>
      <protection/>
    </xf>
    <xf numFmtId="0" fontId="4" fillId="33" borderId="25" xfId="52" applyFont="1" applyFill="1" applyBorder="1" applyAlignment="1">
      <alignment horizontal="left" vertical="center" wrapText="1" shrinkToFit="1"/>
      <protection/>
    </xf>
    <xf numFmtId="0" fontId="8" fillId="0" borderId="0" xfId="52" applyFont="1" applyBorder="1" applyAlignment="1">
      <alignment horizontal="left" vertical="center" wrapText="1"/>
      <protection/>
    </xf>
    <xf numFmtId="0" fontId="8" fillId="0" borderId="18" xfId="52" applyFont="1" applyBorder="1" applyAlignment="1">
      <alignment horizontal="left" vertical="center" wrapText="1"/>
      <protection/>
    </xf>
    <xf numFmtId="0" fontId="8" fillId="33" borderId="24" xfId="52" applyFont="1" applyFill="1" applyBorder="1" applyAlignment="1">
      <alignment horizontal="left" vertical="center" wrapText="1"/>
      <protection/>
    </xf>
    <xf numFmtId="0" fontId="8" fillId="33" borderId="25" xfId="52" applyFont="1" applyFill="1" applyBorder="1" applyAlignment="1">
      <alignment horizontal="left" vertical="center" wrapText="1"/>
      <protection/>
    </xf>
    <xf numFmtId="0" fontId="4" fillId="33" borderId="27" xfId="52" applyFont="1" applyFill="1" applyBorder="1" applyAlignment="1">
      <alignment horizontal="left" vertical="center" wrapText="1"/>
      <protection/>
    </xf>
    <xf numFmtId="0" fontId="4" fillId="33" borderId="24" xfId="52" applyFont="1" applyFill="1" applyBorder="1" applyAlignment="1">
      <alignment horizontal="left" vertical="center" wrapText="1"/>
      <protection/>
    </xf>
    <xf numFmtId="0" fontId="4" fillId="33" borderId="25" xfId="52" applyFont="1" applyFill="1" applyBorder="1" applyAlignment="1">
      <alignment horizontal="left" vertical="center" wrapText="1"/>
      <protection/>
    </xf>
    <xf numFmtId="0" fontId="8" fillId="0" borderId="24" xfId="52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4" fillId="0" borderId="17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18" xfId="52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25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4" fillId="0" borderId="18" xfId="52" applyFont="1" applyBorder="1" applyAlignment="1">
      <alignment horizontal="left"/>
      <protection/>
    </xf>
    <xf numFmtId="0" fontId="8" fillId="0" borderId="24" xfId="52" applyFont="1" applyBorder="1" applyAlignment="1">
      <alignment horizontal="left" vertical="center"/>
      <protection/>
    </xf>
    <xf numFmtId="0" fontId="8" fillId="0" borderId="25" xfId="52" applyFont="1" applyBorder="1" applyAlignment="1">
      <alignment horizontal="left" vertical="center"/>
      <protection/>
    </xf>
    <xf numFmtId="164" fontId="2" fillId="0" borderId="16" xfId="52" applyNumberFormat="1" applyFont="1" applyBorder="1" applyAlignment="1" applyProtection="1">
      <alignment horizontal="center" wrapText="1"/>
      <protection/>
    </xf>
    <xf numFmtId="164" fontId="2" fillId="0" borderId="23" xfId="52" applyNumberFormat="1" applyFont="1" applyBorder="1" applyAlignment="1" applyProtection="1">
      <alignment horizontal="center" wrapText="1"/>
      <protection/>
    </xf>
    <xf numFmtId="0" fontId="2" fillId="0" borderId="28" xfId="52" applyFont="1" applyBorder="1" applyAlignment="1">
      <alignment horizontal="center"/>
      <protection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3" fillId="0" borderId="27" xfId="52" applyFont="1" applyBorder="1" applyAlignment="1">
      <alignment horizontal="right" vertical="center"/>
      <protection/>
    </xf>
    <xf numFmtId="0" fontId="3" fillId="0" borderId="24" xfId="52" applyFont="1" applyBorder="1" applyAlignment="1">
      <alignment horizontal="right" vertical="center"/>
      <protection/>
    </xf>
    <xf numFmtId="0" fontId="3" fillId="0" borderId="25" xfId="52" applyFont="1" applyBorder="1" applyAlignment="1">
      <alignment horizontal="right" vertical="center"/>
      <protection/>
    </xf>
    <xf numFmtId="0" fontId="8" fillId="0" borderId="17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horizontal="left" vertical="center"/>
      <protection/>
    </xf>
    <xf numFmtId="0" fontId="8" fillId="0" borderId="18" xfId="52" applyFont="1" applyBorder="1" applyAlignment="1">
      <alignment horizontal="left" vertical="center"/>
      <protection/>
    </xf>
    <xf numFmtId="0" fontId="8" fillId="0" borderId="16" xfId="52" applyFont="1" applyBorder="1" applyAlignment="1">
      <alignment horizontal="left" vertical="center"/>
      <protection/>
    </xf>
    <xf numFmtId="0" fontId="8" fillId="0" borderId="23" xfId="52" applyFont="1" applyBorder="1" applyAlignment="1">
      <alignment horizontal="left" vertical="center"/>
      <protection/>
    </xf>
    <xf numFmtId="0" fontId="8" fillId="0" borderId="31" xfId="52" applyFont="1" applyBorder="1" applyAlignment="1">
      <alignment horizontal="left" vertical="center"/>
      <protection/>
    </xf>
    <xf numFmtId="0" fontId="16" fillId="0" borderId="20" xfId="52" applyFont="1" applyFill="1" applyBorder="1" applyAlignment="1">
      <alignment horizontal="center" vertical="center"/>
      <protection/>
    </xf>
    <xf numFmtId="164" fontId="15" fillId="0" borderId="20" xfId="52" applyNumberFormat="1" applyFont="1" applyFill="1" applyBorder="1" applyAlignment="1" applyProtection="1">
      <alignment horizontal="left" vertical="center" wrapText="1"/>
      <protection/>
    </xf>
    <xf numFmtId="0" fontId="6" fillId="0" borderId="32" xfId="52" applyFont="1" applyBorder="1" applyAlignment="1">
      <alignment horizontal="center" vertical="center"/>
      <protection/>
    </xf>
    <xf numFmtId="0" fontId="6" fillId="0" borderId="33" xfId="52" applyFont="1" applyBorder="1" applyAlignment="1">
      <alignment horizontal="center" vertical="center"/>
      <protection/>
    </xf>
    <xf numFmtId="0" fontId="6" fillId="0" borderId="34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justify" wrapText="1"/>
      <protection/>
    </xf>
    <xf numFmtId="0" fontId="8" fillId="0" borderId="31" xfId="52" applyFont="1" applyBorder="1" applyAlignment="1">
      <alignment horizontal="justify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view="pageBreakPreview" zoomScale="70" zoomScaleNormal="70" zoomScaleSheetLayoutView="70" zoomScalePageLayoutView="0" workbookViewId="0" topLeftCell="A1">
      <selection activeCell="F70" sqref="F70"/>
    </sheetView>
  </sheetViews>
  <sheetFormatPr defaultColWidth="20.421875" defaultRowHeight="15"/>
  <cols>
    <col min="1" max="1" width="8.421875" style="1" customWidth="1"/>
    <col min="2" max="2" width="14.28125" style="1" customWidth="1"/>
    <col min="3" max="6" width="20.421875" style="1" customWidth="1"/>
    <col min="7" max="7" width="26.7109375" style="1" customWidth="1"/>
    <col min="8" max="8" width="18.7109375" style="35" customWidth="1"/>
    <col min="9" max="9" width="18.7109375" style="21" customWidth="1"/>
    <col min="10" max="10" width="18.7109375" style="24" customWidth="1"/>
    <col min="11" max="11" width="35.7109375" style="1" customWidth="1"/>
    <col min="12" max="12" width="25.00390625" style="1" customWidth="1"/>
    <col min="13" max="16384" width="20.421875" style="1" customWidth="1"/>
  </cols>
  <sheetData>
    <row r="1" spans="2:8" ht="15.75">
      <c r="B1" s="41" t="s">
        <v>43</v>
      </c>
      <c r="H1" s="60"/>
    </row>
    <row r="2" spans="2:10" ht="15.75">
      <c r="B2" s="41" t="s">
        <v>64</v>
      </c>
      <c r="C2" s="41"/>
      <c r="D2" s="41"/>
      <c r="E2" s="41"/>
      <c r="F2" s="41"/>
      <c r="G2" s="41"/>
      <c r="H2" s="42"/>
      <c r="I2" s="20"/>
      <c r="J2" s="22"/>
    </row>
    <row r="3" spans="2:12" ht="15.75">
      <c r="B3" s="41"/>
      <c r="C3" s="41"/>
      <c r="D3" s="41"/>
      <c r="E3" s="41"/>
      <c r="F3" s="41"/>
      <c r="G3" s="41"/>
      <c r="H3" s="42"/>
      <c r="I3" s="20"/>
      <c r="J3" s="22"/>
      <c r="L3" s="3"/>
    </row>
    <row r="4" spans="2:12" ht="15.75">
      <c r="B4" s="121" t="s">
        <v>56</v>
      </c>
      <c r="C4" s="121"/>
      <c r="D4" s="121"/>
      <c r="E4" s="41"/>
      <c r="F4" s="41"/>
      <c r="G4" s="41"/>
      <c r="H4" s="42"/>
      <c r="I4" s="20"/>
      <c r="J4" s="22"/>
      <c r="L4" s="3"/>
    </row>
    <row r="5" spans="9:12" ht="15.75" customHeight="1" thickBot="1">
      <c r="I5" s="20"/>
      <c r="J5" s="22"/>
      <c r="L5" s="3"/>
    </row>
    <row r="6" spans="2:12" ht="45" customHeight="1" thickBot="1" thickTop="1">
      <c r="B6" s="207" t="s">
        <v>18</v>
      </c>
      <c r="C6" s="207"/>
      <c r="D6" s="208" t="s">
        <v>37</v>
      </c>
      <c r="E6" s="208"/>
      <c r="F6" s="208"/>
      <c r="G6" s="208"/>
      <c r="H6" s="57"/>
      <c r="I6" s="58"/>
      <c r="J6" s="59"/>
      <c r="K6" s="56"/>
      <c r="L6" s="140"/>
    </row>
    <row r="7" spans="2:12" ht="40.5" customHeight="1" thickBot="1" thickTop="1">
      <c r="B7" s="3"/>
      <c r="C7" s="3"/>
      <c r="D7" s="3"/>
      <c r="E7" s="3"/>
      <c r="F7" s="3"/>
      <c r="G7" s="3"/>
      <c r="H7" s="31"/>
      <c r="J7" s="152"/>
      <c r="K7" s="48"/>
      <c r="L7" s="3"/>
    </row>
    <row r="8" spans="2:12" ht="33" thickBot="1" thickTop="1">
      <c r="B8" s="209" t="s">
        <v>0</v>
      </c>
      <c r="C8" s="210"/>
      <c r="D8" s="210" t="s">
        <v>1</v>
      </c>
      <c r="E8" s="210"/>
      <c r="F8" s="210"/>
      <c r="G8" s="211"/>
      <c r="H8" s="32" t="s">
        <v>19</v>
      </c>
      <c r="I8" s="28" t="s">
        <v>20</v>
      </c>
      <c r="J8" s="27" t="s">
        <v>22</v>
      </c>
      <c r="K8" s="123" t="s">
        <v>23</v>
      </c>
      <c r="L8" s="141"/>
    </row>
    <row r="9" spans="2:12" ht="27" customHeight="1" thickTop="1">
      <c r="B9" s="195"/>
      <c r="C9" s="196"/>
      <c r="D9" s="196"/>
      <c r="E9" s="196"/>
      <c r="F9" s="196"/>
      <c r="G9" s="197"/>
      <c r="H9" s="193" t="s">
        <v>38</v>
      </c>
      <c r="I9" s="194"/>
      <c r="J9" s="194"/>
      <c r="K9" s="194"/>
      <c r="L9" s="142"/>
    </row>
    <row r="10" spans="2:13" ht="23.25" customHeight="1">
      <c r="B10" s="198" t="s">
        <v>24</v>
      </c>
      <c r="C10" s="199"/>
      <c r="D10" s="199"/>
      <c r="E10" s="199"/>
      <c r="F10" s="199"/>
      <c r="G10" s="200"/>
      <c r="H10" s="61">
        <f>H11+H15+H17+H18+H19+H20+H21+H22+H45+H46+H50+H51+H52+H53+H54+H55+H56+H60+H59+249.4+2067.9-164.26</f>
        <v>13159999.590000004</v>
      </c>
      <c r="I10" s="61">
        <f>I11+I15+I17+I22+I51+I53+I55+I57+I58+I60</f>
        <v>4577000</v>
      </c>
      <c r="J10" s="43">
        <f>H10+I10</f>
        <v>17736999.590000004</v>
      </c>
      <c r="K10" s="124" t="s">
        <v>35</v>
      </c>
      <c r="L10" s="143"/>
      <c r="M10" s="117"/>
    </row>
    <row r="11" spans="2:13" s="4" customFormat="1" ht="40.5" customHeight="1">
      <c r="B11" s="214" t="s">
        <v>57</v>
      </c>
      <c r="C11" s="215"/>
      <c r="D11" s="215"/>
      <c r="E11" s="215"/>
      <c r="F11" s="215"/>
      <c r="G11" s="216"/>
      <c r="H11" s="62">
        <f>H12</f>
        <v>4100188.2199999997</v>
      </c>
      <c r="I11" s="110">
        <f>I12</f>
        <v>3169153.92</v>
      </c>
      <c r="J11" s="63">
        <f>H11+I11</f>
        <v>7269342.14</v>
      </c>
      <c r="K11" s="122"/>
      <c r="L11" s="144"/>
      <c r="M11" s="118"/>
    </row>
    <row r="12" spans="2:13" s="4" customFormat="1" ht="18">
      <c r="B12" s="201" t="s">
        <v>21</v>
      </c>
      <c r="C12" s="202"/>
      <c r="D12" s="202"/>
      <c r="E12" s="202"/>
      <c r="F12" s="202"/>
      <c r="G12" s="203"/>
      <c r="H12" s="64">
        <f>2833317.86+1266870.36</f>
        <v>4100188.2199999997</v>
      </c>
      <c r="I12" s="111">
        <f>2352397.64+816756.28</f>
        <v>3169153.92</v>
      </c>
      <c r="J12" s="65">
        <f>H12+I12</f>
        <v>7269342.14</v>
      </c>
      <c r="K12" s="125" t="s">
        <v>32</v>
      </c>
      <c r="L12" s="145"/>
      <c r="M12" s="118"/>
    </row>
    <row r="13" spans="2:12" s="5" customFormat="1" ht="14.25">
      <c r="B13" s="201" t="s">
        <v>2</v>
      </c>
      <c r="C13" s="202"/>
      <c r="D13" s="202"/>
      <c r="E13" s="202"/>
      <c r="F13" s="202"/>
      <c r="G13" s="203"/>
      <c r="H13" s="66"/>
      <c r="I13" s="112"/>
      <c r="J13" s="67"/>
      <c r="K13" s="126" t="s">
        <v>33</v>
      </c>
      <c r="L13" s="146"/>
    </row>
    <row r="14" spans="2:12" s="5" customFormat="1" ht="14.25">
      <c r="B14" s="204" t="s">
        <v>3</v>
      </c>
      <c r="C14" s="205"/>
      <c r="D14" s="205"/>
      <c r="E14" s="205"/>
      <c r="F14" s="205"/>
      <c r="G14" s="206"/>
      <c r="H14" s="68"/>
      <c r="I14" s="69"/>
      <c r="J14" s="70"/>
      <c r="K14" s="49"/>
      <c r="L14" s="146"/>
    </row>
    <row r="15" spans="2:12" s="4" customFormat="1" ht="23.25" customHeight="1">
      <c r="B15" s="188" t="s">
        <v>47</v>
      </c>
      <c r="C15" s="189"/>
      <c r="D15" s="189"/>
      <c r="E15" s="189"/>
      <c r="F15" s="189"/>
      <c r="G15" s="190"/>
      <c r="H15" s="71">
        <f>680804.02+45231.54+365900.41+42448.75+110038.31+57119.38+61457.18+222832.79+40316.75</f>
        <v>1626149.13</v>
      </c>
      <c r="I15" s="45">
        <f>226934.67+18016.47+129084.5+20208.09+48559.11+5153.41+1941.3+54216.6+23506</f>
        <v>527620.1499999999</v>
      </c>
      <c r="J15" s="72">
        <f>H15+I15</f>
        <v>2153769.28</v>
      </c>
      <c r="K15" s="125" t="s">
        <v>32</v>
      </c>
      <c r="L15" s="147"/>
    </row>
    <row r="16" spans="2:12" s="6" customFormat="1" ht="29.25" customHeight="1">
      <c r="B16" s="49"/>
      <c r="C16" s="212" t="s">
        <v>4</v>
      </c>
      <c r="D16" s="212"/>
      <c r="E16" s="212"/>
      <c r="F16" s="212"/>
      <c r="G16" s="213"/>
      <c r="H16" s="68"/>
      <c r="I16" s="69"/>
      <c r="J16" s="70"/>
      <c r="K16" s="127" t="s">
        <v>33</v>
      </c>
      <c r="L16" s="146"/>
    </row>
    <row r="17" spans="2:12" s="4" customFormat="1" ht="32.25" customHeight="1">
      <c r="B17" s="182" t="s">
        <v>5</v>
      </c>
      <c r="C17" s="183"/>
      <c r="D17" s="183"/>
      <c r="E17" s="183"/>
      <c r="F17" s="183"/>
      <c r="G17" s="184"/>
      <c r="H17" s="73">
        <v>1312315</v>
      </c>
      <c r="I17" s="45">
        <v>231585</v>
      </c>
      <c r="J17" s="72">
        <f>H17+I17</f>
        <v>1543900</v>
      </c>
      <c r="K17" s="128" t="s">
        <v>52</v>
      </c>
      <c r="L17" s="147"/>
    </row>
    <row r="18" spans="2:12" s="4" customFormat="1" ht="37.5" customHeight="1">
      <c r="B18" s="161" t="s">
        <v>50</v>
      </c>
      <c r="C18" s="162"/>
      <c r="D18" s="162"/>
      <c r="E18" s="162"/>
      <c r="F18" s="162"/>
      <c r="G18" s="163"/>
      <c r="H18" s="74">
        <f>1970296.3+46555.47</f>
        <v>2016851.77</v>
      </c>
      <c r="I18" s="75"/>
      <c r="J18" s="76">
        <f aca="true" t="shared" si="0" ref="J18:J59">H18+I18</f>
        <v>2016851.77</v>
      </c>
      <c r="K18" s="129" t="s">
        <v>52</v>
      </c>
      <c r="L18" s="147"/>
    </row>
    <row r="19" spans="2:12" s="4" customFormat="1" ht="32.25" customHeight="1">
      <c r="B19" s="182" t="s">
        <v>6</v>
      </c>
      <c r="C19" s="183"/>
      <c r="D19" s="183"/>
      <c r="E19" s="183"/>
      <c r="F19" s="183"/>
      <c r="G19" s="184"/>
      <c r="H19" s="73">
        <v>1178879.9</v>
      </c>
      <c r="I19" s="113"/>
      <c r="J19" s="72">
        <f t="shared" si="0"/>
        <v>1178879.9</v>
      </c>
      <c r="K19" s="130" t="s">
        <v>52</v>
      </c>
      <c r="L19" s="148"/>
    </row>
    <row r="20" spans="2:12" s="4" customFormat="1" ht="41.25" customHeight="1">
      <c r="B20" s="161" t="s">
        <v>53</v>
      </c>
      <c r="C20" s="162"/>
      <c r="D20" s="162"/>
      <c r="E20" s="162"/>
      <c r="F20" s="162"/>
      <c r="G20" s="163"/>
      <c r="H20" s="77">
        <v>30000</v>
      </c>
      <c r="I20" s="75"/>
      <c r="J20" s="76">
        <f t="shared" si="0"/>
        <v>30000</v>
      </c>
      <c r="K20" s="131" t="s">
        <v>33</v>
      </c>
      <c r="L20" s="148"/>
    </row>
    <row r="21" spans="2:12" s="4" customFormat="1" ht="23.25" customHeight="1">
      <c r="B21" s="182" t="s">
        <v>34</v>
      </c>
      <c r="C21" s="183"/>
      <c r="D21" s="183"/>
      <c r="E21" s="183"/>
      <c r="F21" s="183"/>
      <c r="G21" s="184"/>
      <c r="H21" s="78">
        <v>25500</v>
      </c>
      <c r="I21" s="113"/>
      <c r="J21" s="72">
        <f t="shared" si="0"/>
        <v>25500</v>
      </c>
      <c r="K21" s="131" t="s">
        <v>82</v>
      </c>
      <c r="L21" s="148"/>
    </row>
    <row r="22" spans="2:12" s="4" customFormat="1" ht="23.25" customHeight="1">
      <c r="B22" s="185" t="s">
        <v>69</v>
      </c>
      <c r="C22" s="186"/>
      <c r="D22" s="186"/>
      <c r="E22" s="186"/>
      <c r="F22" s="186"/>
      <c r="G22" s="187"/>
      <c r="H22" s="77">
        <f>SUM(H24:H37)</f>
        <v>793554.99</v>
      </c>
      <c r="I22" s="79">
        <f>SUM(I38:I43)</f>
        <v>265620</v>
      </c>
      <c r="J22" s="76">
        <f>H22+I22</f>
        <v>1059174.99</v>
      </c>
      <c r="K22" s="132" t="s">
        <v>35</v>
      </c>
      <c r="L22" s="147"/>
    </row>
    <row r="23" spans="2:12" s="4" customFormat="1" ht="18">
      <c r="B23" s="188" t="s">
        <v>51</v>
      </c>
      <c r="C23" s="189"/>
      <c r="D23" s="189"/>
      <c r="E23" s="189"/>
      <c r="F23" s="189"/>
      <c r="G23" s="190"/>
      <c r="H23" s="78"/>
      <c r="I23" s="113"/>
      <c r="J23" s="72"/>
      <c r="K23" s="131"/>
      <c r="L23" s="147"/>
    </row>
    <row r="24" spans="2:12" s="7" customFormat="1" ht="21" customHeight="1">
      <c r="B24" s="52" t="s">
        <v>7</v>
      </c>
      <c r="C24" s="191" t="s">
        <v>8</v>
      </c>
      <c r="D24" s="191"/>
      <c r="E24" s="191"/>
      <c r="F24" s="191"/>
      <c r="G24" s="192"/>
      <c r="H24" s="80">
        <v>66220</v>
      </c>
      <c r="I24" s="81"/>
      <c r="J24" s="82">
        <f t="shared" si="0"/>
        <v>66220</v>
      </c>
      <c r="K24" s="131" t="s">
        <v>83</v>
      </c>
      <c r="L24" s="149"/>
    </row>
    <row r="25" spans="2:12" s="7" customFormat="1" ht="38.25" customHeight="1">
      <c r="B25" s="52" t="s">
        <v>7</v>
      </c>
      <c r="C25" s="172" t="s">
        <v>9</v>
      </c>
      <c r="D25" s="172"/>
      <c r="E25" s="172"/>
      <c r="F25" s="172"/>
      <c r="G25" s="173"/>
      <c r="H25" s="83">
        <v>156160</v>
      </c>
      <c r="I25" s="114"/>
      <c r="J25" s="84">
        <f t="shared" si="0"/>
        <v>156160</v>
      </c>
      <c r="K25" s="131" t="s">
        <v>84</v>
      </c>
      <c r="L25" s="149"/>
    </row>
    <row r="26" spans="2:12" s="7" customFormat="1" ht="33.75" customHeight="1">
      <c r="B26" s="52" t="s">
        <v>7</v>
      </c>
      <c r="C26" s="164" t="s">
        <v>10</v>
      </c>
      <c r="D26" s="164"/>
      <c r="E26" s="164"/>
      <c r="F26" s="164"/>
      <c r="G26" s="165"/>
      <c r="H26" s="85">
        <v>120000</v>
      </c>
      <c r="I26" s="86"/>
      <c r="J26" s="82">
        <f t="shared" si="0"/>
        <v>120000</v>
      </c>
      <c r="K26" s="131" t="s">
        <v>85</v>
      </c>
      <c r="L26" s="149"/>
    </row>
    <row r="27" spans="2:12" s="7" customFormat="1" ht="30.75" customHeight="1">
      <c r="B27" s="52" t="s">
        <v>7</v>
      </c>
      <c r="C27" s="172" t="s">
        <v>11</v>
      </c>
      <c r="D27" s="172"/>
      <c r="E27" s="172"/>
      <c r="F27" s="172"/>
      <c r="G27" s="173"/>
      <c r="H27" s="83">
        <v>59780</v>
      </c>
      <c r="I27" s="114"/>
      <c r="J27" s="84">
        <f t="shared" si="0"/>
        <v>59780</v>
      </c>
      <c r="K27" s="131" t="s">
        <v>85</v>
      </c>
      <c r="L27" s="149"/>
    </row>
    <row r="28" spans="2:12" s="7" customFormat="1" ht="37.5" customHeight="1">
      <c r="B28" s="52" t="s">
        <v>7</v>
      </c>
      <c r="C28" s="164" t="s">
        <v>12</v>
      </c>
      <c r="D28" s="164"/>
      <c r="E28" s="164"/>
      <c r="F28" s="164"/>
      <c r="G28" s="165"/>
      <c r="H28" s="85">
        <v>97966</v>
      </c>
      <c r="I28" s="86"/>
      <c r="J28" s="82">
        <f t="shared" si="0"/>
        <v>97966</v>
      </c>
      <c r="K28" s="133" t="s">
        <v>54</v>
      </c>
      <c r="L28" s="149"/>
    </row>
    <row r="29" spans="2:12" s="7" customFormat="1" ht="30.75" customHeight="1">
      <c r="B29" s="52" t="s">
        <v>7</v>
      </c>
      <c r="C29" s="179" t="s">
        <v>48</v>
      </c>
      <c r="D29" s="180"/>
      <c r="E29" s="180"/>
      <c r="F29" s="180"/>
      <c r="G29" s="181"/>
      <c r="H29" s="83">
        <v>24400</v>
      </c>
      <c r="I29" s="114"/>
      <c r="J29" s="84">
        <f t="shared" si="0"/>
        <v>24400</v>
      </c>
      <c r="K29" s="133" t="s">
        <v>65</v>
      </c>
      <c r="L29" s="149"/>
    </row>
    <row r="30" spans="2:12" s="7" customFormat="1" ht="21.75" customHeight="1">
      <c r="B30" s="97" t="s">
        <v>7</v>
      </c>
      <c r="C30" s="98" t="s">
        <v>13</v>
      </c>
      <c r="D30" s="99"/>
      <c r="E30" s="99"/>
      <c r="F30" s="99"/>
      <c r="G30" s="100"/>
      <c r="H30" s="101">
        <v>85400</v>
      </c>
      <c r="I30" s="102"/>
      <c r="J30" s="103">
        <f t="shared" si="0"/>
        <v>85400</v>
      </c>
      <c r="K30" s="134" t="s">
        <v>58</v>
      </c>
      <c r="L30" s="150"/>
    </row>
    <row r="31" spans="2:12" s="7" customFormat="1" ht="22.5" customHeight="1">
      <c r="B31" s="97" t="s">
        <v>7</v>
      </c>
      <c r="C31" s="164" t="s">
        <v>49</v>
      </c>
      <c r="D31" s="164"/>
      <c r="E31" s="164"/>
      <c r="F31" s="164"/>
      <c r="G31" s="165"/>
      <c r="H31" s="85">
        <v>51240</v>
      </c>
      <c r="I31" s="86"/>
      <c r="J31" s="82">
        <f t="shared" si="0"/>
        <v>51240</v>
      </c>
      <c r="K31" s="131" t="s">
        <v>55</v>
      </c>
      <c r="L31" s="149"/>
    </row>
    <row r="32" spans="2:12" s="7" customFormat="1" ht="41.25" customHeight="1">
      <c r="B32" s="97" t="s">
        <v>7</v>
      </c>
      <c r="C32" s="172" t="s">
        <v>25</v>
      </c>
      <c r="D32" s="172"/>
      <c r="E32" s="172"/>
      <c r="F32" s="172"/>
      <c r="G32" s="173"/>
      <c r="H32" s="83">
        <v>23180</v>
      </c>
      <c r="I32" s="114"/>
      <c r="J32" s="84">
        <f t="shared" si="0"/>
        <v>23180</v>
      </c>
      <c r="K32" s="131" t="s">
        <v>85</v>
      </c>
      <c r="L32" s="149"/>
    </row>
    <row r="33" spans="2:12" s="7" customFormat="1" ht="38.25" customHeight="1">
      <c r="B33" s="97" t="s">
        <v>7</v>
      </c>
      <c r="C33" s="164" t="s">
        <v>26</v>
      </c>
      <c r="D33" s="164"/>
      <c r="E33" s="164"/>
      <c r="F33" s="164"/>
      <c r="G33" s="165"/>
      <c r="H33" s="85">
        <v>9760</v>
      </c>
      <c r="I33" s="86"/>
      <c r="J33" s="82">
        <f t="shared" si="0"/>
        <v>9760</v>
      </c>
      <c r="K33" s="133" t="s">
        <v>66</v>
      </c>
      <c r="L33" s="149"/>
    </row>
    <row r="34" spans="2:12" s="7" customFormat="1" ht="21" customHeight="1">
      <c r="B34" s="109" t="s">
        <v>7</v>
      </c>
      <c r="C34" s="164" t="s">
        <v>14</v>
      </c>
      <c r="D34" s="164"/>
      <c r="E34" s="164"/>
      <c r="F34" s="164"/>
      <c r="G34" s="165"/>
      <c r="H34" s="85">
        <v>62220</v>
      </c>
      <c r="I34" s="87"/>
      <c r="J34" s="82">
        <f t="shared" si="0"/>
        <v>62220</v>
      </c>
      <c r="K34" s="131" t="s">
        <v>92</v>
      </c>
      <c r="L34" s="149"/>
    </row>
    <row r="35" spans="2:12" s="7" customFormat="1" ht="21" customHeight="1">
      <c r="B35" s="109" t="s">
        <v>7</v>
      </c>
      <c r="C35" s="164" t="s">
        <v>45</v>
      </c>
      <c r="D35" s="164"/>
      <c r="E35" s="164"/>
      <c r="F35" s="164"/>
      <c r="G35" s="165"/>
      <c r="H35" s="85">
        <v>14708.99</v>
      </c>
      <c r="I35" s="87"/>
      <c r="J35" s="82">
        <f t="shared" si="0"/>
        <v>14708.99</v>
      </c>
      <c r="K35" s="131" t="s">
        <v>67</v>
      </c>
      <c r="L35" s="149"/>
    </row>
    <row r="36" spans="2:12" s="7" customFormat="1" ht="45.75" customHeight="1">
      <c r="B36" s="109" t="s">
        <v>7</v>
      </c>
      <c r="C36" s="174" t="s">
        <v>46</v>
      </c>
      <c r="D36" s="174"/>
      <c r="E36" s="174"/>
      <c r="F36" s="174"/>
      <c r="G36" s="175"/>
      <c r="H36" s="101">
        <v>19520</v>
      </c>
      <c r="I36" s="102"/>
      <c r="J36" s="103">
        <f>H36+I36</f>
        <v>19520</v>
      </c>
      <c r="K36" s="135" t="s">
        <v>59</v>
      </c>
      <c r="L36" s="150"/>
    </row>
    <row r="37" spans="2:12" s="7" customFormat="1" ht="45.75" customHeight="1">
      <c r="B37" s="109" t="s">
        <v>7</v>
      </c>
      <c r="C37" s="174" t="s">
        <v>63</v>
      </c>
      <c r="D37" s="174"/>
      <c r="E37" s="174"/>
      <c r="F37" s="174"/>
      <c r="G37" s="175"/>
      <c r="H37" s="101">
        <v>3000</v>
      </c>
      <c r="I37" s="102"/>
      <c r="J37" s="103">
        <f>H37+I37</f>
        <v>3000</v>
      </c>
      <c r="K37" s="135" t="s">
        <v>94</v>
      </c>
      <c r="L37" s="150"/>
    </row>
    <row r="38" spans="2:12" s="7" customFormat="1" ht="21.75" customHeight="1">
      <c r="B38" s="109" t="s">
        <v>7</v>
      </c>
      <c r="C38" s="172" t="s">
        <v>27</v>
      </c>
      <c r="D38" s="172"/>
      <c r="E38" s="172"/>
      <c r="F38" s="172"/>
      <c r="G38" s="173"/>
      <c r="H38" s="83"/>
      <c r="I38" s="115">
        <v>46360</v>
      </c>
      <c r="J38" s="84">
        <f t="shared" si="0"/>
        <v>46360</v>
      </c>
      <c r="K38" s="136" t="s">
        <v>86</v>
      </c>
      <c r="L38" s="149"/>
    </row>
    <row r="39" spans="2:12" s="7" customFormat="1" ht="21" customHeight="1">
      <c r="B39" s="109" t="s">
        <v>7</v>
      </c>
      <c r="C39" s="164" t="s">
        <v>28</v>
      </c>
      <c r="D39" s="164"/>
      <c r="E39" s="164"/>
      <c r="F39" s="164"/>
      <c r="G39" s="165"/>
      <c r="H39" s="85"/>
      <c r="I39" s="87">
        <v>44800</v>
      </c>
      <c r="J39" s="82">
        <f t="shared" si="0"/>
        <v>44800</v>
      </c>
      <c r="K39" s="137" t="s">
        <v>90</v>
      </c>
      <c r="L39" s="149"/>
    </row>
    <row r="40" spans="2:12" s="7" customFormat="1" ht="22.5" customHeight="1">
      <c r="B40" s="109" t="s">
        <v>7</v>
      </c>
      <c r="C40" s="172" t="s">
        <v>44</v>
      </c>
      <c r="D40" s="172"/>
      <c r="E40" s="172"/>
      <c r="F40" s="172"/>
      <c r="G40" s="173"/>
      <c r="H40" s="83"/>
      <c r="I40" s="115">
        <v>32940</v>
      </c>
      <c r="J40" s="84">
        <f t="shared" si="0"/>
        <v>32940</v>
      </c>
      <c r="K40" s="136" t="s">
        <v>87</v>
      </c>
      <c r="L40" s="149"/>
    </row>
    <row r="41" spans="2:12" s="7" customFormat="1" ht="29.25" customHeight="1">
      <c r="B41" s="109" t="s">
        <v>7</v>
      </c>
      <c r="C41" s="174" t="s">
        <v>29</v>
      </c>
      <c r="D41" s="174"/>
      <c r="E41" s="174"/>
      <c r="F41" s="174"/>
      <c r="G41" s="175"/>
      <c r="H41" s="101"/>
      <c r="I41" s="108">
        <v>97600</v>
      </c>
      <c r="J41" s="103">
        <f t="shared" si="0"/>
        <v>97600</v>
      </c>
      <c r="K41" s="134" t="s">
        <v>60</v>
      </c>
      <c r="L41" s="150"/>
    </row>
    <row r="42" spans="2:12" s="7" customFormat="1" ht="29.25" customHeight="1">
      <c r="B42" s="109" t="s">
        <v>7</v>
      </c>
      <c r="C42" s="174" t="s">
        <v>30</v>
      </c>
      <c r="D42" s="174"/>
      <c r="E42" s="174"/>
      <c r="F42" s="174"/>
      <c r="G42" s="175"/>
      <c r="H42" s="101"/>
      <c r="I42" s="108">
        <v>14640</v>
      </c>
      <c r="J42" s="103">
        <f t="shared" si="0"/>
        <v>14640</v>
      </c>
      <c r="K42" s="134" t="s">
        <v>61</v>
      </c>
      <c r="L42" s="150"/>
    </row>
    <row r="43" spans="2:12" s="7" customFormat="1" ht="31.5" customHeight="1">
      <c r="B43" s="109" t="s">
        <v>7</v>
      </c>
      <c r="C43" s="164" t="s">
        <v>31</v>
      </c>
      <c r="D43" s="164"/>
      <c r="E43" s="164"/>
      <c r="F43" s="164"/>
      <c r="G43" s="165"/>
      <c r="H43" s="85"/>
      <c r="I43" s="87">
        <v>29280</v>
      </c>
      <c r="J43" s="82">
        <f t="shared" si="0"/>
        <v>29280</v>
      </c>
      <c r="K43" s="136" t="s">
        <v>84</v>
      </c>
      <c r="L43" s="149"/>
    </row>
    <row r="44" spans="2:12" s="7" customFormat="1" ht="18">
      <c r="B44" s="109"/>
      <c r="C44" s="53"/>
      <c r="D44" s="53"/>
      <c r="E44" s="53"/>
      <c r="F44" s="53"/>
      <c r="G44" s="54"/>
      <c r="H44" s="138"/>
      <c r="I44" s="138"/>
      <c r="J44" s="153"/>
      <c r="K44" s="131"/>
      <c r="L44" s="147"/>
    </row>
    <row r="45" spans="2:12" s="8" customFormat="1" ht="39.75" customHeight="1">
      <c r="B45" s="55" t="s">
        <v>70</v>
      </c>
      <c r="C45" s="29"/>
      <c r="D45" s="29"/>
      <c r="E45" s="29"/>
      <c r="F45" s="29"/>
      <c r="G45" s="30"/>
      <c r="H45" s="78">
        <v>400000</v>
      </c>
      <c r="I45" s="113"/>
      <c r="J45" s="72">
        <f t="shared" si="0"/>
        <v>400000</v>
      </c>
      <c r="K45" s="155" t="s">
        <v>91</v>
      </c>
      <c r="L45" s="147"/>
    </row>
    <row r="46" spans="2:12" s="8" customFormat="1" ht="23.25" customHeight="1">
      <c r="B46" s="158" t="s">
        <v>71</v>
      </c>
      <c r="C46" s="159"/>
      <c r="D46" s="159"/>
      <c r="E46" s="159"/>
      <c r="F46" s="159"/>
      <c r="G46" s="160"/>
      <c r="H46" s="77">
        <f>H47+H48+H49</f>
        <v>28751.84</v>
      </c>
      <c r="I46" s="77">
        <f>I47+I48+I49</f>
        <v>0</v>
      </c>
      <c r="J46" s="76">
        <f t="shared" si="0"/>
        <v>28751.84</v>
      </c>
      <c r="K46" s="131" t="s">
        <v>33</v>
      </c>
      <c r="L46" s="147"/>
    </row>
    <row r="47" spans="2:12" s="9" customFormat="1" ht="15">
      <c r="B47" s="166" t="s">
        <v>15</v>
      </c>
      <c r="C47" s="167"/>
      <c r="D47" s="167"/>
      <c r="E47" s="167"/>
      <c r="F47" s="167"/>
      <c r="G47" s="168"/>
      <c r="H47" s="88">
        <f>12948+9903.84</f>
        <v>22851.84</v>
      </c>
      <c r="I47" s="116">
        <v>0</v>
      </c>
      <c r="J47" s="89">
        <f t="shared" si="0"/>
        <v>22851.84</v>
      </c>
      <c r="K47" s="131" t="s">
        <v>33</v>
      </c>
      <c r="L47" s="149"/>
    </row>
    <row r="48" spans="2:12" s="9" customFormat="1" ht="15">
      <c r="B48" s="166" t="s">
        <v>16</v>
      </c>
      <c r="C48" s="167"/>
      <c r="D48" s="167"/>
      <c r="E48" s="167"/>
      <c r="F48" s="167"/>
      <c r="G48" s="168"/>
      <c r="H48" s="90">
        <v>3600</v>
      </c>
      <c r="I48" s="116">
        <v>0</v>
      </c>
      <c r="J48" s="89">
        <f t="shared" si="0"/>
        <v>3600</v>
      </c>
      <c r="K48" s="126" t="s">
        <v>33</v>
      </c>
      <c r="L48" s="149"/>
    </row>
    <row r="49" spans="2:12" s="9" customFormat="1" ht="15">
      <c r="B49" s="166" t="s">
        <v>17</v>
      </c>
      <c r="C49" s="167"/>
      <c r="D49" s="167"/>
      <c r="E49" s="167"/>
      <c r="F49" s="167"/>
      <c r="G49" s="168"/>
      <c r="H49" s="90">
        <v>2300</v>
      </c>
      <c r="I49" s="116">
        <v>0</v>
      </c>
      <c r="J49" s="89">
        <f t="shared" si="0"/>
        <v>2300</v>
      </c>
      <c r="K49" s="127" t="s">
        <v>33</v>
      </c>
      <c r="L49" s="149"/>
    </row>
    <row r="50" spans="2:12" s="8" customFormat="1" ht="23.25" customHeight="1">
      <c r="B50" s="169" t="s">
        <v>72</v>
      </c>
      <c r="C50" s="170"/>
      <c r="D50" s="170"/>
      <c r="E50" s="170"/>
      <c r="F50" s="170"/>
      <c r="G50" s="171"/>
      <c r="H50" s="119">
        <v>202893</v>
      </c>
      <c r="I50" s="120"/>
      <c r="J50" s="105">
        <f t="shared" si="0"/>
        <v>202893</v>
      </c>
      <c r="K50" s="134" t="s">
        <v>62</v>
      </c>
      <c r="L50" s="147"/>
    </row>
    <row r="51" spans="2:12" s="8" customFormat="1" ht="23.25" customHeight="1">
      <c r="B51" s="158" t="s">
        <v>73</v>
      </c>
      <c r="C51" s="159"/>
      <c r="D51" s="159"/>
      <c r="E51" s="159"/>
      <c r="F51" s="159"/>
      <c r="G51" s="160"/>
      <c r="H51" s="91">
        <v>60390</v>
      </c>
      <c r="I51" s="92">
        <v>5490</v>
      </c>
      <c r="J51" s="76">
        <f>H51+I51</f>
        <v>65880</v>
      </c>
      <c r="K51" s="131" t="s">
        <v>33</v>
      </c>
      <c r="L51" s="147"/>
    </row>
    <row r="52" spans="2:12" s="8" customFormat="1" ht="40.5" customHeight="1">
      <c r="B52" s="161" t="s">
        <v>74</v>
      </c>
      <c r="C52" s="162"/>
      <c r="D52" s="162"/>
      <c r="E52" s="162"/>
      <c r="F52" s="162"/>
      <c r="G52" s="163"/>
      <c r="H52" s="91">
        <v>300000</v>
      </c>
      <c r="I52" s="92"/>
      <c r="J52" s="76">
        <f t="shared" si="0"/>
        <v>300000</v>
      </c>
      <c r="K52" s="138" t="s">
        <v>33</v>
      </c>
      <c r="L52" s="147"/>
    </row>
    <row r="53" spans="2:12" s="8" customFormat="1" ht="23.25" customHeight="1">
      <c r="B53" s="50" t="s">
        <v>75</v>
      </c>
      <c r="C53" s="40"/>
      <c r="D53" s="40"/>
      <c r="E53" s="40"/>
      <c r="F53" s="40"/>
      <c r="G53" s="51"/>
      <c r="H53" s="93">
        <v>229774.8</v>
      </c>
      <c r="I53" s="92">
        <v>45954.96</v>
      </c>
      <c r="J53" s="72">
        <f t="shared" si="0"/>
        <v>275729.76</v>
      </c>
      <c r="K53" s="131" t="s">
        <v>33</v>
      </c>
      <c r="L53" s="147"/>
    </row>
    <row r="54" spans="2:12" s="8" customFormat="1" ht="41.25" customHeight="1">
      <c r="B54" s="169" t="s">
        <v>76</v>
      </c>
      <c r="C54" s="170"/>
      <c r="D54" s="170"/>
      <c r="E54" s="170"/>
      <c r="F54" s="170"/>
      <c r="G54" s="171"/>
      <c r="H54" s="119">
        <v>64050</v>
      </c>
      <c r="I54" s="120"/>
      <c r="J54" s="105">
        <f t="shared" si="0"/>
        <v>64050</v>
      </c>
      <c r="K54" s="134" t="s">
        <v>62</v>
      </c>
      <c r="L54" s="151"/>
    </row>
    <row r="55" spans="2:12" s="8" customFormat="1" ht="23.25" customHeight="1">
      <c r="B55" s="158" t="s">
        <v>77</v>
      </c>
      <c r="C55" s="159"/>
      <c r="D55" s="159"/>
      <c r="E55" s="159"/>
      <c r="F55" s="159"/>
      <c r="G55" s="160"/>
      <c r="H55" s="94">
        <v>20000</v>
      </c>
      <c r="I55" s="95">
        <v>20000</v>
      </c>
      <c r="J55" s="76">
        <f t="shared" si="0"/>
        <v>40000</v>
      </c>
      <c r="K55" s="131" t="s">
        <v>33</v>
      </c>
      <c r="L55" s="147"/>
    </row>
    <row r="56" spans="2:12" s="8" customFormat="1" ht="41.25" customHeight="1">
      <c r="B56" s="161" t="s">
        <v>78</v>
      </c>
      <c r="C56" s="162"/>
      <c r="D56" s="162"/>
      <c r="E56" s="162"/>
      <c r="F56" s="162"/>
      <c r="G56" s="163"/>
      <c r="H56" s="96">
        <v>5245.559999999998</v>
      </c>
      <c r="I56" s="95"/>
      <c r="J56" s="76">
        <f t="shared" si="0"/>
        <v>5245.559999999998</v>
      </c>
      <c r="K56" s="131" t="s">
        <v>88</v>
      </c>
      <c r="L56" s="147"/>
    </row>
    <row r="57" spans="1:12" s="8" customFormat="1" ht="23.25" customHeight="1">
      <c r="A57" s="104"/>
      <c r="B57" s="176" t="s">
        <v>79</v>
      </c>
      <c r="C57" s="177"/>
      <c r="D57" s="177"/>
      <c r="E57" s="177"/>
      <c r="F57" s="177"/>
      <c r="G57" s="178"/>
      <c r="H57" s="106"/>
      <c r="I57" s="107">
        <v>19576.38</v>
      </c>
      <c r="J57" s="105">
        <f t="shared" si="0"/>
        <v>19576.38</v>
      </c>
      <c r="K57" s="139" t="s">
        <v>68</v>
      </c>
      <c r="L57" s="151"/>
    </row>
    <row r="58" spans="2:12" s="8" customFormat="1" ht="40.5" customHeight="1">
      <c r="B58" s="161" t="s">
        <v>80</v>
      </c>
      <c r="C58" s="162"/>
      <c r="D58" s="162"/>
      <c r="E58" s="162"/>
      <c r="F58" s="162"/>
      <c r="G58" s="163"/>
      <c r="H58" s="96"/>
      <c r="I58" s="95">
        <v>3000</v>
      </c>
      <c r="J58" s="76">
        <f t="shared" si="0"/>
        <v>3000</v>
      </c>
      <c r="K58" s="154" t="s">
        <v>52</v>
      </c>
      <c r="L58" s="147"/>
    </row>
    <row r="59" spans="2:12" s="8" customFormat="1" ht="40.5" customHeight="1">
      <c r="B59" s="161" t="s">
        <v>93</v>
      </c>
      <c r="C59" s="162"/>
      <c r="D59" s="162"/>
      <c r="E59" s="162"/>
      <c r="F59" s="162"/>
      <c r="G59" s="163"/>
      <c r="H59" s="96">
        <v>665700</v>
      </c>
      <c r="I59" s="95"/>
      <c r="J59" s="76">
        <f t="shared" si="0"/>
        <v>665700</v>
      </c>
      <c r="K59" s="153" t="s">
        <v>89</v>
      </c>
      <c r="L59" s="147"/>
    </row>
    <row r="60" spans="2:12" s="8" customFormat="1" ht="23.25" customHeight="1">
      <c r="B60" s="158" t="s">
        <v>81</v>
      </c>
      <c r="C60" s="159"/>
      <c r="D60" s="159"/>
      <c r="E60" s="159"/>
      <c r="F60" s="159"/>
      <c r="G60" s="160"/>
      <c r="H60" s="96">
        <f>13160000-H11-H15-H17-H18-H19-H20-H21-H22-H45-H46-H50-H51-H52-H53-H54-H55-H56+2164.26-H59-2000.41-249.4-2067.9</f>
        <v>97602.34000000122</v>
      </c>
      <c r="I60" s="95">
        <f>4577000-I58-I57-I55-I53-I51-I22-I17-I15-I11</f>
        <v>288999.5900000003</v>
      </c>
      <c r="J60" s="76">
        <f>H60+I60</f>
        <v>386601.93000000156</v>
      </c>
      <c r="K60" s="138" t="s">
        <v>36</v>
      </c>
      <c r="L60" s="147"/>
    </row>
    <row r="61" spans="2:12" s="8" customFormat="1" ht="18">
      <c r="B61" s="40"/>
      <c r="C61" s="40"/>
      <c r="D61" s="40"/>
      <c r="E61" s="40"/>
      <c r="F61" s="40"/>
      <c r="G61" s="40"/>
      <c r="H61" s="44"/>
      <c r="I61" s="45"/>
      <c r="J61" s="46"/>
      <c r="K61" s="47"/>
      <c r="L61" s="40"/>
    </row>
    <row r="62" spans="2:12" ht="15.75">
      <c r="B62" s="3"/>
      <c r="C62" s="3"/>
      <c r="D62" s="3"/>
      <c r="E62" s="3"/>
      <c r="F62" s="3"/>
      <c r="G62" s="3"/>
      <c r="H62" s="33"/>
      <c r="I62" s="20"/>
      <c r="J62" s="22"/>
      <c r="K62" s="39"/>
      <c r="L62" s="3"/>
    </row>
    <row r="63" spans="2:12" ht="15.75">
      <c r="B63" s="3" t="s">
        <v>95</v>
      </c>
      <c r="C63" s="3"/>
      <c r="D63" s="3"/>
      <c r="E63" s="3"/>
      <c r="F63" s="3"/>
      <c r="G63" s="3"/>
      <c r="H63" s="33"/>
      <c r="I63" s="20"/>
      <c r="J63" s="22"/>
      <c r="K63" s="39"/>
      <c r="L63" s="3"/>
    </row>
    <row r="64" spans="2:12" ht="15.75">
      <c r="B64" s="3" t="s">
        <v>39</v>
      </c>
      <c r="C64" s="3"/>
      <c r="D64" s="3"/>
      <c r="E64" s="3"/>
      <c r="F64" s="3"/>
      <c r="G64" s="3"/>
      <c r="H64" s="33"/>
      <c r="I64" s="20"/>
      <c r="J64" s="22"/>
      <c r="K64" s="39"/>
      <c r="L64" s="3"/>
    </row>
    <row r="65" spans="2:12" ht="15.75">
      <c r="B65" s="3" t="s">
        <v>40</v>
      </c>
      <c r="C65" s="3"/>
      <c r="D65" s="3"/>
      <c r="E65" s="3"/>
      <c r="F65" s="3"/>
      <c r="G65" s="3"/>
      <c r="H65" s="33"/>
      <c r="I65" s="20"/>
      <c r="J65" s="22"/>
      <c r="K65" s="39"/>
      <c r="L65" s="3"/>
    </row>
    <row r="66" spans="2:12" ht="15.75">
      <c r="B66" s="3" t="s">
        <v>41</v>
      </c>
      <c r="C66" s="3"/>
      <c r="D66" s="3"/>
      <c r="E66" s="3"/>
      <c r="F66" s="3"/>
      <c r="G66" s="3"/>
      <c r="H66" s="33"/>
      <c r="I66" s="20"/>
      <c r="J66" s="22"/>
      <c r="K66" s="39"/>
      <c r="L66" s="3"/>
    </row>
    <row r="67" spans="2:12" ht="15.75">
      <c r="B67" s="3" t="s">
        <v>42</v>
      </c>
      <c r="C67" s="3"/>
      <c r="D67" s="3"/>
      <c r="E67" s="3"/>
      <c r="F67" s="3"/>
      <c r="G67" s="3"/>
      <c r="H67" s="33"/>
      <c r="I67" s="20"/>
      <c r="J67" s="22"/>
      <c r="K67" s="39"/>
      <c r="L67" s="3"/>
    </row>
    <row r="68" spans="2:12" ht="15.75">
      <c r="B68" s="3"/>
      <c r="C68" s="3"/>
      <c r="D68" s="3"/>
      <c r="E68" s="3"/>
      <c r="F68" s="3"/>
      <c r="G68" s="3"/>
      <c r="H68" s="33"/>
      <c r="I68" s="20"/>
      <c r="J68" s="22"/>
      <c r="K68" s="39"/>
      <c r="L68" s="3"/>
    </row>
    <row r="69" spans="2:12" ht="15.75">
      <c r="B69" s="3"/>
      <c r="C69" s="3"/>
      <c r="D69" s="3"/>
      <c r="E69" s="3"/>
      <c r="F69" s="3"/>
      <c r="G69" s="3"/>
      <c r="H69" s="33"/>
      <c r="I69" s="20"/>
      <c r="J69" s="22"/>
      <c r="K69" s="39"/>
      <c r="L69" s="3"/>
    </row>
    <row r="70" spans="2:12" ht="15.75">
      <c r="B70" s="3"/>
      <c r="C70" s="3"/>
      <c r="D70" s="3"/>
      <c r="E70" s="3"/>
      <c r="F70" s="3"/>
      <c r="G70" s="3"/>
      <c r="H70" s="33"/>
      <c r="I70" s="20"/>
      <c r="J70" s="22"/>
      <c r="K70" s="39"/>
      <c r="L70" s="3"/>
    </row>
    <row r="71" spans="2:12" ht="15.75">
      <c r="B71" s="3"/>
      <c r="C71" s="3"/>
      <c r="D71" s="3"/>
      <c r="E71" s="3"/>
      <c r="F71" s="3"/>
      <c r="G71" s="3"/>
      <c r="H71" s="33"/>
      <c r="I71" s="20"/>
      <c r="J71" s="22"/>
      <c r="K71" s="39"/>
      <c r="L71" s="3"/>
    </row>
    <row r="72" spans="2:12" ht="15.75">
      <c r="B72" s="3"/>
      <c r="C72" s="3"/>
      <c r="D72" s="3"/>
      <c r="E72" s="3"/>
      <c r="F72" s="3"/>
      <c r="G72" s="3"/>
      <c r="H72" s="33"/>
      <c r="I72" s="20"/>
      <c r="J72" s="22"/>
      <c r="K72" s="39"/>
      <c r="L72" s="3"/>
    </row>
    <row r="73" spans="2:12" ht="15.75">
      <c r="B73" s="3"/>
      <c r="C73" s="3"/>
      <c r="D73" s="3"/>
      <c r="E73" s="3"/>
      <c r="F73" s="3"/>
      <c r="G73" s="3"/>
      <c r="H73" s="33"/>
      <c r="I73" s="20"/>
      <c r="J73" s="22"/>
      <c r="K73" s="39"/>
      <c r="L73" s="3"/>
    </row>
    <row r="74" spans="2:12" ht="15.75">
      <c r="B74" s="3"/>
      <c r="C74" s="3"/>
      <c r="D74" s="3"/>
      <c r="E74" s="3"/>
      <c r="F74" s="3"/>
      <c r="G74" s="3"/>
      <c r="H74" s="33"/>
      <c r="I74" s="20"/>
      <c r="J74" s="22"/>
      <c r="K74" s="39"/>
      <c r="L74" s="3"/>
    </row>
    <row r="75" spans="2:12" ht="15.75">
      <c r="B75" s="3"/>
      <c r="C75" s="3"/>
      <c r="D75" s="3"/>
      <c r="E75" s="3"/>
      <c r="F75" s="3"/>
      <c r="G75" s="3"/>
      <c r="H75" s="33"/>
      <c r="I75" s="20"/>
      <c r="J75" s="22"/>
      <c r="K75" s="39"/>
      <c r="L75" s="3"/>
    </row>
    <row r="76" spans="2:12" ht="15.75">
      <c r="B76" s="3"/>
      <c r="C76" s="3"/>
      <c r="D76" s="3"/>
      <c r="E76" s="3"/>
      <c r="F76" s="3"/>
      <c r="G76" s="3"/>
      <c r="H76" s="33"/>
      <c r="I76" s="20"/>
      <c r="J76" s="22"/>
      <c r="K76" s="39"/>
      <c r="L76" s="3"/>
    </row>
    <row r="77" spans="8:12" ht="15">
      <c r="H77" s="25"/>
      <c r="I77" s="22"/>
      <c r="J77" s="22"/>
      <c r="K77" s="39"/>
      <c r="L77" s="3"/>
    </row>
    <row r="78" spans="8:12" ht="15">
      <c r="H78" s="25"/>
      <c r="I78" s="22"/>
      <c r="J78" s="22"/>
      <c r="K78" s="39"/>
      <c r="L78" s="3"/>
    </row>
    <row r="79" spans="8:12" ht="15">
      <c r="H79" s="25"/>
      <c r="I79" s="22"/>
      <c r="J79" s="22"/>
      <c r="K79" s="39"/>
      <c r="L79" s="3"/>
    </row>
    <row r="80" spans="2:12" ht="15.75">
      <c r="B80" s="3"/>
      <c r="C80" s="3"/>
      <c r="D80" s="3"/>
      <c r="E80" s="3"/>
      <c r="F80" s="3"/>
      <c r="G80" s="3"/>
      <c r="H80" s="33"/>
      <c r="I80" s="20"/>
      <c r="J80" s="22"/>
      <c r="K80" s="39"/>
      <c r="L80" s="3"/>
    </row>
    <row r="81" spans="2:12" ht="15.75">
      <c r="B81" s="3"/>
      <c r="C81" s="3"/>
      <c r="D81" s="3"/>
      <c r="E81" s="3"/>
      <c r="F81" s="11"/>
      <c r="G81" s="3"/>
      <c r="H81" s="33"/>
      <c r="I81" s="20"/>
      <c r="J81" s="22"/>
      <c r="K81" s="39"/>
      <c r="L81" s="3"/>
    </row>
    <row r="82" spans="9:12" ht="15.75">
      <c r="I82" s="20"/>
      <c r="J82" s="22"/>
      <c r="K82" s="39"/>
      <c r="L82" s="3"/>
    </row>
    <row r="83" spans="9:12" ht="15.75">
      <c r="I83" s="20"/>
      <c r="J83" s="22"/>
      <c r="K83" s="39"/>
      <c r="L83" s="3"/>
    </row>
    <row r="84" spans="2:12" ht="15.75">
      <c r="B84" s="3"/>
      <c r="C84" s="3"/>
      <c r="D84" s="3"/>
      <c r="E84" s="3"/>
      <c r="F84" s="3"/>
      <c r="G84" s="3"/>
      <c r="H84" s="33"/>
      <c r="I84" s="23"/>
      <c r="J84" s="26"/>
      <c r="K84" s="39"/>
      <c r="L84" s="3"/>
    </row>
    <row r="85" spans="2:12" s="10" customFormat="1" ht="23.25">
      <c r="B85" s="2"/>
      <c r="C85" s="12"/>
      <c r="D85" s="12"/>
      <c r="E85" s="12"/>
      <c r="F85" s="12"/>
      <c r="G85" s="12"/>
      <c r="H85" s="31"/>
      <c r="I85" s="23"/>
      <c r="J85" s="26"/>
      <c r="K85" s="7"/>
      <c r="L85" s="12"/>
    </row>
    <row r="86" spans="2:12" ht="15.75">
      <c r="B86" s="3"/>
      <c r="C86" s="3"/>
      <c r="D86" s="3"/>
      <c r="E86" s="3"/>
      <c r="F86" s="3"/>
      <c r="G86" s="3"/>
      <c r="H86" s="31"/>
      <c r="I86" s="23"/>
      <c r="J86" s="26"/>
      <c r="K86" s="39"/>
      <c r="L86" s="3"/>
    </row>
    <row r="87" spans="2:12" ht="15.75">
      <c r="B87" s="13"/>
      <c r="C87" s="14"/>
      <c r="D87" s="14"/>
      <c r="E87" s="15"/>
      <c r="F87" s="14"/>
      <c r="G87" s="14"/>
      <c r="H87" s="36"/>
      <c r="I87" s="23"/>
      <c r="J87" s="26"/>
      <c r="K87" s="39"/>
      <c r="L87" s="3"/>
    </row>
    <row r="88" spans="2:12" ht="15.75">
      <c r="B88" s="3"/>
      <c r="C88" s="3"/>
      <c r="D88" s="3"/>
      <c r="E88" s="3"/>
      <c r="F88" s="3"/>
      <c r="G88" s="3"/>
      <c r="H88" s="31"/>
      <c r="I88" s="23"/>
      <c r="J88" s="26"/>
      <c r="K88" s="39"/>
      <c r="L88" s="3"/>
    </row>
    <row r="89" spans="2:12" ht="15.75">
      <c r="B89" s="3"/>
      <c r="C89" s="3"/>
      <c r="D89" s="3"/>
      <c r="E89" s="3"/>
      <c r="F89" s="3"/>
      <c r="G89" s="3"/>
      <c r="H89" s="31"/>
      <c r="I89" s="23"/>
      <c r="J89" s="26"/>
      <c r="K89" s="39"/>
      <c r="L89" s="3"/>
    </row>
    <row r="90" spans="2:12" ht="15.75">
      <c r="B90" s="16"/>
      <c r="C90" s="13"/>
      <c r="D90" s="156"/>
      <c r="E90" s="157"/>
      <c r="F90" s="157"/>
      <c r="G90" s="157"/>
      <c r="H90" s="37"/>
      <c r="I90" s="23"/>
      <c r="J90" s="26"/>
      <c r="K90" s="39"/>
      <c r="L90" s="3"/>
    </row>
    <row r="91" spans="2:12" ht="15.75">
      <c r="B91" s="3"/>
      <c r="C91" s="3"/>
      <c r="D91" s="3"/>
      <c r="E91" s="3"/>
      <c r="F91" s="3"/>
      <c r="G91" s="3"/>
      <c r="H91" s="33"/>
      <c r="I91" s="23"/>
      <c r="J91" s="26"/>
      <c r="K91" s="39"/>
      <c r="L91" s="3"/>
    </row>
    <row r="92" spans="2:12" ht="15.75">
      <c r="B92" s="13"/>
      <c r="C92" s="13"/>
      <c r="D92" s="17"/>
      <c r="E92" s="17"/>
      <c r="F92" s="17"/>
      <c r="G92" s="17"/>
      <c r="H92" s="37"/>
      <c r="I92" s="23"/>
      <c r="J92" s="26"/>
      <c r="K92" s="39"/>
      <c r="L92" s="3"/>
    </row>
    <row r="93" spans="2:12" ht="15.75">
      <c r="B93" s="18"/>
      <c r="C93" s="3"/>
      <c r="D93" s="3"/>
      <c r="E93" s="3"/>
      <c r="F93" s="3"/>
      <c r="G93" s="3"/>
      <c r="H93" s="34"/>
      <c r="I93" s="23"/>
      <c r="J93" s="26"/>
      <c r="K93" s="39"/>
      <c r="L93" s="3"/>
    </row>
    <row r="94" spans="2:12" ht="15.75">
      <c r="B94" s="3"/>
      <c r="C94" s="3"/>
      <c r="D94" s="3"/>
      <c r="E94" s="3"/>
      <c r="F94" s="3"/>
      <c r="G94" s="3"/>
      <c r="H94" s="33"/>
      <c r="I94" s="23"/>
      <c r="J94" s="26"/>
      <c r="K94" s="39"/>
      <c r="L94" s="3"/>
    </row>
    <row r="95" spans="2:12" ht="15.75">
      <c r="B95" s="3"/>
      <c r="C95" s="3"/>
      <c r="D95" s="3"/>
      <c r="E95" s="3"/>
      <c r="F95" s="3"/>
      <c r="G95" s="3"/>
      <c r="H95" s="33"/>
      <c r="I95" s="23"/>
      <c r="J95" s="26"/>
      <c r="K95" s="39"/>
      <c r="L95" s="3"/>
    </row>
    <row r="96" spans="2:12" ht="18">
      <c r="B96" s="19"/>
      <c r="C96" s="19"/>
      <c r="D96" s="19"/>
      <c r="E96" s="19"/>
      <c r="F96" s="19"/>
      <c r="G96" s="19"/>
      <c r="H96" s="38"/>
      <c r="I96" s="23"/>
      <c r="J96" s="26"/>
      <c r="K96" s="39"/>
      <c r="L96" s="3"/>
    </row>
    <row r="97" spans="2:12" ht="15.75">
      <c r="B97" s="3"/>
      <c r="C97" s="3"/>
      <c r="D97" s="3"/>
      <c r="E97" s="3"/>
      <c r="F97" s="3"/>
      <c r="G97" s="3"/>
      <c r="H97" s="33"/>
      <c r="I97" s="23"/>
      <c r="J97" s="26"/>
      <c r="K97" s="39"/>
      <c r="L97" s="3"/>
    </row>
    <row r="98" spans="2:12" ht="15.75">
      <c r="B98" s="3"/>
      <c r="C98" s="3"/>
      <c r="D98" s="3"/>
      <c r="E98" s="3"/>
      <c r="F98" s="3"/>
      <c r="G98" s="3"/>
      <c r="H98" s="33"/>
      <c r="I98" s="23"/>
      <c r="J98" s="26"/>
      <c r="K98" s="39"/>
      <c r="L98" s="3"/>
    </row>
    <row r="99" spans="2:12" ht="15.75">
      <c r="B99" s="3"/>
      <c r="C99" s="3"/>
      <c r="D99" s="3"/>
      <c r="E99" s="3"/>
      <c r="F99" s="3"/>
      <c r="G99" s="3"/>
      <c r="H99" s="33"/>
      <c r="I99" s="23"/>
      <c r="J99" s="26"/>
      <c r="K99" s="39"/>
      <c r="L99" s="3"/>
    </row>
    <row r="100" spans="2:11" ht="15.75">
      <c r="B100" s="3"/>
      <c r="C100" s="3"/>
      <c r="D100" s="3"/>
      <c r="E100" s="3"/>
      <c r="F100" s="3"/>
      <c r="G100" s="3"/>
      <c r="H100" s="33"/>
      <c r="I100" s="23"/>
      <c r="J100" s="26"/>
      <c r="K100" s="39"/>
    </row>
    <row r="101" spans="9:11" ht="15.75">
      <c r="I101" s="20"/>
      <c r="J101" s="22"/>
      <c r="K101" s="39"/>
    </row>
    <row r="102" spans="9:11" ht="15.75">
      <c r="I102" s="20"/>
      <c r="J102" s="22"/>
      <c r="K102" s="39"/>
    </row>
    <row r="103" spans="9:11" ht="15.75">
      <c r="I103" s="20"/>
      <c r="J103" s="22"/>
      <c r="K103" s="39"/>
    </row>
    <row r="104" spans="9:11" ht="15.75">
      <c r="I104" s="20"/>
      <c r="J104" s="22"/>
      <c r="K104" s="39"/>
    </row>
    <row r="105" spans="9:11" ht="15.75">
      <c r="I105" s="20"/>
      <c r="J105" s="22"/>
      <c r="K105" s="39"/>
    </row>
    <row r="106" spans="9:11" ht="15.75">
      <c r="I106" s="20"/>
      <c r="J106" s="22"/>
      <c r="K106" s="39"/>
    </row>
    <row r="107" spans="9:11" ht="15.75">
      <c r="I107" s="20"/>
      <c r="J107" s="22"/>
      <c r="K107" s="39"/>
    </row>
    <row r="108" spans="9:11" ht="15.75">
      <c r="I108" s="20"/>
      <c r="J108" s="22"/>
      <c r="K108" s="39"/>
    </row>
    <row r="109" spans="9:11" ht="15.75">
      <c r="I109" s="20"/>
      <c r="J109" s="22"/>
      <c r="K109" s="39"/>
    </row>
    <row r="110" spans="9:11" ht="15.75">
      <c r="I110" s="20"/>
      <c r="J110" s="22"/>
      <c r="K110" s="39"/>
    </row>
    <row r="111" spans="9:11" ht="15.75">
      <c r="I111" s="20"/>
      <c r="J111" s="22"/>
      <c r="K111" s="39"/>
    </row>
    <row r="112" spans="9:11" ht="15.75">
      <c r="I112" s="20"/>
      <c r="J112" s="22"/>
      <c r="K112" s="39"/>
    </row>
    <row r="113" spans="9:11" ht="15.75">
      <c r="I113" s="20"/>
      <c r="J113" s="22"/>
      <c r="K113" s="39"/>
    </row>
    <row r="114" spans="9:11" ht="15.75">
      <c r="I114" s="20"/>
      <c r="J114" s="22"/>
      <c r="K114" s="39"/>
    </row>
    <row r="115" spans="9:11" ht="15.75">
      <c r="I115" s="20"/>
      <c r="J115" s="22"/>
      <c r="K115" s="39"/>
    </row>
    <row r="116" spans="9:11" ht="15.75">
      <c r="I116" s="20"/>
      <c r="J116" s="22"/>
      <c r="K116" s="39"/>
    </row>
    <row r="117" spans="9:11" ht="15.75">
      <c r="I117" s="20"/>
      <c r="J117" s="22"/>
      <c r="K117" s="39"/>
    </row>
    <row r="118" spans="9:11" ht="15.75">
      <c r="I118" s="20"/>
      <c r="J118" s="22"/>
      <c r="K118" s="39"/>
    </row>
    <row r="119" spans="9:11" ht="15.75">
      <c r="I119" s="20"/>
      <c r="J119" s="22"/>
      <c r="K119" s="39"/>
    </row>
    <row r="120" spans="9:11" ht="15.75">
      <c r="I120" s="20"/>
      <c r="J120" s="22"/>
      <c r="K120" s="39"/>
    </row>
    <row r="121" spans="9:10" ht="15.75">
      <c r="I121" s="20"/>
      <c r="J121" s="22"/>
    </row>
    <row r="122" spans="9:10" ht="15.75">
      <c r="I122" s="20"/>
      <c r="J122" s="22"/>
    </row>
    <row r="123" spans="9:10" ht="15.75">
      <c r="I123" s="20"/>
      <c r="J123" s="22"/>
    </row>
    <row r="124" spans="9:10" ht="15.75">
      <c r="I124" s="20"/>
      <c r="J124" s="22"/>
    </row>
    <row r="125" spans="9:10" ht="15.75">
      <c r="I125" s="20"/>
      <c r="J125" s="22"/>
    </row>
    <row r="126" spans="9:10" ht="15.75">
      <c r="I126" s="20"/>
      <c r="J126" s="22"/>
    </row>
    <row r="127" spans="9:10" ht="15.75">
      <c r="I127" s="20"/>
      <c r="J127" s="22"/>
    </row>
    <row r="128" spans="9:10" ht="15.75">
      <c r="I128" s="20"/>
      <c r="J128" s="22"/>
    </row>
    <row r="129" spans="9:10" ht="15.75">
      <c r="I129" s="20"/>
      <c r="J129" s="22"/>
    </row>
    <row r="130" spans="9:10" ht="15.75">
      <c r="I130" s="20"/>
      <c r="J130" s="22"/>
    </row>
    <row r="131" spans="9:10" ht="15.75">
      <c r="I131" s="20"/>
      <c r="J131" s="22"/>
    </row>
    <row r="132" spans="9:10" ht="15.75">
      <c r="I132" s="20"/>
      <c r="J132" s="22"/>
    </row>
    <row r="133" spans="9:10" ht="15.75">
      <c r="I133" s="20"/>
      <c r="J133" s="22"/>
    </row>
    <row r="134" spans="9:10" ht="15.75">
      <c r="I134" s="20"/>
      <c r="J134" s="22"/>
    </row>
    <row r="135" spans="9:10" ht="15.75">
      <c r="I135" s="20"/>
      <c r="J135" s="22"/>
    </row>
    <row r="136" spans="9:10" ht="15.75">
      <c r="I136" s="20"/>
      <c r="J136" s="22"/>
    </row>
    <row r="137" spans="9:10" ht="15.75">
      <c r="I137" s="20"/>
      <c r="J137" s="22"/>
    </row>
    <row r="138" spans="9:10" ht="15.75">
      <c r="I138" s="20"/>
      <c r="J138" s="22"/>
    </row>
    <row r="139" spans="9:10" ht="15.75">
      <c r="I139" s="20"/>
      <c r="J139" s="22"/>
    </row>
    <row r="140" spans="9:10" ht="15.75">
      <c r="I140" s="20"/>
      <c r="J140" s="22"/>
    </row>
    <row r="141" spans="9:10" ht="15.75">
      <c r="I141" s="20"/>
      <c r="J141" s="22"/>
    </row>
    <row r="142" spans="9:10" ht="15.75">
      <c r="I142" s="20"/>
      <c r="J142" s="22"/>
    </row>
    <row r="143" spans="9:10" ht="15.75">
      <c r="I143" s="20"/>
      <c r="J143" s="22"/>
    </row>
    <row r="144" spans="9:10" ht="15.75">
      <c r="I144" s="20"/>
      <c r="J144" s="22"/>
    </row>
    <row r="145" spans="9:10" ht="15.75">
      <c r="I145" s="20"/>
      <c r="J145" s="22"/>
    </row>
    <row r="146" spans="9:10" ht="15.75">
      <c r="I146" s="20"/>
      <c r="J146" s="22"/>
    </row>
    <row r="168" ht="15">
      <c r="I168" s="24"/>
    </row>
    <row r="169" ht="15">
      <c r="I169" s="24"/>
    </row>
    <row r="170" ht="15">
      <c r="I170" s="24"/>
    </row>
    <row r="171" ht="15">
      <c r="I171" s="24"/>
    </row>
    <row r="172" ht="15">
      <c r="I172" s="24"/>
    </row>
    <row r="173" ht="15">
      <c r="I173" s="24"/>
    </row>
    <row r="174" ht="15">
      <c r="I174" s="24"/>
    </row>
    <row r="175" ht="15">
      <c r="I175" s="24"/>
    </row>
    <row r="176" ht="15">
      <c r="I176" s="24"/>
    </row>
    <row r="177" ht="15">
      <c r="I177" s="24"/>
    </row>
    <row r="178" ht="15">
      <c r="I178" s="24"/>
    </row>
    <row r="179" ht="15">
      <c r="I179" s="24"/>
    </row>
    <row r="180" ht="15">
      <c r="I180" s="24"/>
    </row>
    <row r="181" ht="15">
      <c r="I181" s="24"/>
    </row>
  </sheetData>
  <sheetProtection/>
  <mergeCells count="54">
    <mergeCell ref="B6:C6"/>
    <mergeCell ref="D6:G6"/>
    <mergeCell ref="B8:C8"/>
    <mergeCell ref="D8:G8"/>
    <mergeCell ref="C16:G16"/>
    <mergeCell ref="B17:G17"/>
    <mergeCell ref="B11:G11"/>
    <mergeCell ref="B15:G15"/>
    <mergeCell ref="C24:G24"/>
    <mergeCell ref="C25:G25"/>
    <mergeCell ref="C26:G26"/>
    <mergeCell ref="H9:K9"/>
    <mergeCell ref="B9:G9"/>
    <mergeCell ref="B10:G10"/>
    <mergeCell ref="B12:G12"/>
    <mergeCell ref="B13:G13"/>
    <mergeCell ref="B14:G14"/>
    <mergeCell ref="C34:G34"/>
    <mergeCell ref="C35:G35"/>
    <mergeCell ref="C36:G36"/>
    <mergeCell ref="B18:G18"/>
    <mergeCell ref="B19:G19"/>
    <mergeCell ref="B20:G20"/>
    <mergeCell ref="B21:G21"/>
    <mergeCell ref="C33:G33"/>
    <mergeCell ref="B22:G22"/>
    <mergeCell ref="B23:G23"/>
    <mergeCell ref="C37:G37"/>
    <mergeCell ref="B57:G57"/>
    <mergeCell ref="B46:G46"/>
    <mergeCell ref="B47:G47"/>
    <mergeCell ref="C27:G27"/>
    <mergeCell ref="C28:G28"/>
    <mergeCell ref="C29:G29"/>
    <mergeCell ref="C31:G31"/>
    <mergeCell ref="C32:G32"/>
    <mergeCell ref="C42:G42"/>
    <mergeCell ref="B54:G54"/>
    <mergeCell ref="B55:G55"/>
    <mergeCell ref="B52:G52"/>
    <mergeCell ref="C38:G38"/>
    <mergeCell ref="C39:G39"/>
    <mergeCell ref="C40:G40"/>
    <mergeCell ref="C41:G41"/>
    <mergeCell ref="D90:G90"/>
    <mergeCell ref="B60:G60"/>
    <mergeCell ref="B56:G56"/>
    <mergeCell ref="C43:G43"/>
    <mergeCell ref="B59:G59"/>
    <mergeCell ref="B48:G48"/>
    <mergeCell ref="B49:G49"/>
    <mergeCell ref="B58:G58"/>
    <mergeCell ref="B50:G50"/>
    <mergeCell ref="B51:G51"/>
  </mergeCells>
  <printOptions horizontalCentered="1"/>
  <pageMargins left="0.31496062992125984" right="0.31496062992125984" top="0.35433070866141736" bottom="0.35433070866141736" header="0.31496062992125984" footer="0.31496062992125984"/>
  <pageSetup fitToHeight="3" horizontalDpi="300" verticalDpi="300" orientation="landscape" paperSize="9" scale="65" r:id="rId1"/>
  <rowBreaks count="1" manualBreakCount="1">
    <brk id="5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2010-09-13T07:06:49Z</dcterms:modified>
  <cp:category/>
  <cp:version/>
  <cp:contentType/>
  <cp:contentStatus/>
</cp:coreProperties>
</file>